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bookViews>
    <workbookView xWindow="-15" yWindow="75" windowWidth="12120" windowHeight="4365" tabRatio="741" firstSheet="49" activeTab="49"/>
  </bookViews>
  <sheets>
    <sheet name="NPVYKY" sheetId="77" state="hidden" r:id="rId1"/>
    <sheet name="资产负债表(旧)" sheetId="138" state="hidden" r:id="rId2"/>
    <sheet name="公用信息" sheetId="158" state="hidden" r:id="rId3"/>
    <sheet name="报告用表" sheetId="161" state="hidden" r:id="rId4"/>
    <sheet name="资产负债表（中汇）" sheetId="162" state="hidden" r:id="rId5"/>
    <sheet name="资产负债表（天健）" sheetId="163" state="hidden" r:id="rId6"/>
    <sheet name="3-流动汇总" sheetId="3" state="hidden" r:id="rId7"/>
    <sheet name="表3-1货币汇总表" sheetId="157" state="hidden" r:id="rId8"/>
    <sheet name="3-1-1现金" sheetId="4" state="hidden" r:id="rId9"/>
    <sheet name="3-1-2银行存款" sheetId="5" state="hidden" r:id="rId10"/>
    <sheet name="3-1-3其他货币资金" sheetId="6" state="hidden" r:id="rId11"/>
    <sheet name="3-2交易性金融资产汇总" sheetId="7" state="hidden" r:id="rId12"/>
    <sheet name="3-2-1交易性-股票" sheetId="8" state="hidden" r:id="rId13"/>
    <sheet name="3-2-2交易性-债券" sheetId="9" state="hidden" r:id="rId14"/>
    <sheet name="3-2-3交易性-基金" sheetId="121" state="hidden" r:id="rId15"/>
    <sheet name="3-3应收票据" sheetId="98" state="hidden" r:id="rId16"/>
    <sheet name="3-4应收账款" sheetId="11" state="hidden" r:id="rId17"/>
    <sheet name="3-5预付款项" sheetId="14" state="hidden" r:id="rId18"/>
    <sheet name="3-6应收利息" sheetId="13" state="hidden" r:id="rId19"/>
    <sheet name="3-7应收股利" sheetId="12" state="hidden" r:id="rId20"/>
    <sheet name="3-8其他应收款" sheetId="16" state="hidden" r:id="rId21"/>
    <sheet name="3-9存货汇总" sheetId="17" state="hidden" r:id="rId22"/>
    <sheet name="3-9-1材料采购（在途物资）" sheetId="19" state="hidden" r:id="rId23"/>
    <sheet name="3-9-2原材料" sheetId="18" state="hidden" r:id="rId24"/>
    <sheet name="3-9-3在库周转材料" sheetId="20" state="hidden" r:id="rId25"/>
    <sheet name="3-9-4委托加工物资" sheetId="100" state="hidden" r:id="rId26"/>
    <sheet name="3-9-5产成品（库存商品）" sheetId="23" state="hidden" r:id="rId27"/>
    <sheet name="3-9-6在产品（自制半成品）" sheetId="99" state="hidden" r:id="rId28"/>
    <sheet name="3-9-7发出商品" sheetId="116" state="hidden" r:id="rId29"/>
    <sheet name="3-9-8在用周转材料" sheetId="26" state="hidden" r:id="rId30"/>
    <sheet name="3-10一年到期非流动资产" sheetId="31" state="hidden" r:id="rId31"/>
    <sheet name="3-11其他流动资产" sheetId="32" state="hidden" r:id="rId32"/>
    <sheet name="4-1可供出售金融资产汇总" sheetId="33" state="hidden" r:id="rId33"/>
    <sheet name="4-1-1可出售-股票" sheetId="34" state="hidden" r:id="rId34"/>
    <sheet name="4-1-2可出售-债券" sheetId="35" state="hidden" r:id="rId35"/>
    <sheet name="4-1-3可出售-其他" sheetId="123" state="hidden" r:id="rId36"/>
    <sheet name="4-2持有到期投资" sheetId="124" state="hidden" r:id="rId37"/>
    <sheet name="4-3长期应收" sheetId="127" state="hidden" r:id="rId38"/>
    <sheet name="4-4股权投资" sheetId="36" state="hidden" r:id="rId39"/>
    <sheet name="4-5-1投资性房地产" sheetId="126" state="hidden" r:id="rId40"/>
    <sheet name="4-5-2投资性房地产" sheetId="154" state="hidden" r:id="rId41"/>
    <sheet name="4-5-3投资性地产" sheetId="156" state="hidden" r:id="rId42"/>
    <sheet name="4-5-4投资性地产" sheetId="155" state="hidden" r:id="rId43"/>
    <sheet name="4-6-1房屋建筑物" sheetId="38" state="hidden" r:id="rId44"/>
    <sheet name="4-6-2构筑物" sheetId="39" state="hidden" r:id="rId45"/>
    <sheet name="4-6-3管道沟槽" sheetId="40" state="hidden" r:id="rId46"/>
    <sheet name="4-6-4机器设备（汇总）" sheetId="41" state="hidden" r:id="rId47"/>
    <sheet name="机器设备" sheetId="164" state="hidden" r:id="rId48"/>
    <sheet name="4-6-5车辆" sheetId="42" state="hidden" r:id="rId49"/>
    <sheet name="4-6-6电子设备" sheetId="43" r:id="rId50"/>
    <sheet name="4-6-7土地" sheetId="120" state="hidden" r:id="rId51"/>
    <sheet name="4-7在建工程汇总" sheetId="128" state="hidden" r:id="rId52"/>
    <sheet name="4-7-1在建（土建）" sheetId="45" state="hidden" r:id="rId53"/>
    <sheet name="4-7-2在建（设备）" sheetId="46" state="hidden" r:id="rId54"/>
    <sheet name="4-8工程物资" sheetId="44" state="hidden" r:id="rId55"/>
    <sheet name="4-9固定资产清理" sheetId="47" state="hidden" r:id="rId56"/>
    <sheet name="4-10生产性生物资产" sheetId="129" state="hidden" r:id="rId57"/>
    <sheet name="4-11油气资产" sheetId="130" state="hidden" r:id="rId58"/>
    <sheet name="4-12无形资产汇总" sheetId="131" state="hidden" r:id="rId59"/>
    <sheet name="4-12-1无形-土地" sheetId="49" state="hidden" r:id="rId60"/>
    <sheet name="4-12-2无形-矿业权" sheetId="152" state="hidden" r:id="rId61"/>
    <sheet name="4-12-3无形-其他" sheetId="50" state="hidden" r:id="rId62"/>
    <sheet name="4-13开发支出" sheetId="151" state="hidden" r:id="rId63"/>
    <sheet name="4-14商誉" sheetId="133" state="hidden" r:id="rId64"/>
    <sheet name="4-15长期待摊费用" sheetId="52" state="hidden" r:id="rId65"/>
    <sheet name="4-16递延所得税资产" sheetId="54" state="hidden" r:id="rId66"/>
    <sheet name="4-17其他非流动资产" sheetId="53" state="hidden" r:id="rId67"/>
    <sheet name="5-流动负债汇总" sheetId="55" state="hidden" r:id="rId68"/>
    <sheet name="5-1短期借款" sheetId="56" state="hidden" r:id="rId69"/>
    <sheet name="5-2交易性金融负债" sheetId="134" state="hidden" r:id="rId70"/>
    <sheet name="5-3应付票据" sheetId="57" state="hidden" r:id="rId71"/>
    <sheet name="5-4应付账款" sheetId="58" state="hidden" r:id="rId72"/>
    <sheet name="5-5预收款项" sheetId="59" state="hidden" r:id="rId73"/>
    <sheet name="5-6职工薪酬" sheetId="62" state="hidden" r:id="rId74"/>
    <sheet name="5-7应交税费" sheetId="64" state="hidden" r:id="rId75"/>
    <sheet name="5-8应付利息" sheetId="135" state="hidden" r:id="rId76"/>
    <sheet name="5-9应付股利（利润）" sheetId="65" state="hidden" r:id="rId77"/>
    <sheet name="5-10其他应付款" sheetId="61" state="hidden" r:id="rId78"/>
    <sheet name="5-11一年到期非流动负债" sheetId="68" state="hidden" r:id="rId79"/>
    <sheet name="5-12其他流动负债" sheetId="69" state="hidden" r:id="rId80"/>
    <sheet name="6-非流动负债汇总 " sheetId="70" state="hidden" r:id="rId81"/>
    <sheet name="6-1长期借款" sheetId="71" state="hidden" r:id="rId82"/>
    <sheet name="6-2应付债券" sheetId="110" state="hidden" r:id="rId83"/>
    <sheet name="6-3长期应付款" sheetId="73" state="hidden" r:id="rId84"/>
    <sheet name="6-4专项应付款" sheetId="111" state="hidden" r:id="rId85"/>
    <sheet name="6-5预计负债" sheetId="136" state="hidden" r:id="rId86"/>
    <sheet name="6-6递延所得税负债" sheetId="76" state="hidden" r:id="rId87"/>
    <sheet name="6-7其他非流动负债" sheetId="96" state="hidden" r:id="rId88"/>
    <sheet name="净资产汇总" sheetId="159" state="hidden" r:id="rId89"/>
    <sheet name="00000000" sheetId="78" state="veryHidden" r:id="rId90"/>
  </sheets>
  <externalReferences>
    <externalReference r:id="rId91"/>
  </externalReferences>
  <definedNames>
    <definedName name="_Fill" localSheetId="5" hidden="1">#REF!</definedName>
    <definedName name="_Fill" hidden="1">#REF!</definedName>
    <definedName name="_xlnm._FilterDatabase" localSheetId="19" hidden="1">'3-7应收股利'!$A$1:$I$30</definedName>
    <definedName name="lo" localSheetId="5" hidden="1">#REF!</definedName>
    <definedName name="lo" hidden="1">#REF!</definedName>
    <definedName name="_xlnm.Print_Area" localSheetId="30">'3-10一年到期非流动资产'!$A$1:$I$28</definedName>
    <definedName name="_xlnm.Print_Area" localSheetId="9">'3-1-2银行存款'!$A$1:$K$30</definedName>
    <definedName name="_xlnm.Print_Area" localSheetId="10">'3-1-3其他货币资金'!$A$1:$K$31</definedName>
    <definedName name="_xlnm.Print_Area" localSheetId="12">'3-2-1交易性-股票'!$A$1:$L$29</definedName>
    <definedName name="_xlnm.Print_Area" localSheetId="13">'3-2-2交易性-债券'!$A$1:$L$29</definedName>
    <definedName name="_xlnm.Print_Area" localSheetId="14">'3-2-3交易性-基金'!$A$1:$L$31</definedName>
    <definedName name="_xlnm.Print_Area" localSheetId="15">'3-3应收票据'!$A$1:$J$29</definedName>
    <definedName name="_xlnm.Print_Area" localSheetId="16">'3-4应收账款'!$A$1:$J$28</definedName>
    <definedName name="_xlnm.Print_Area" localSheetId="17">'3-5预付款项'!$A$1:$J$29</definedName>
    <definedName name="_xlnm.Print_Area" localSheetId="18">'3-6应收利息'!$A$1:$K$30</definedName>
    <definedName name="_xlnm.Print_Area" localSheetId="19">'3-7应收股利'!$A$1:$I$30</definedName>
    <definedName name="_xlnm.Print_Area" localSheetId="20">'3-8其他应收款'!$A$1:$J$29</definedName>
    <definedName name="_xlnm.Print_Area" localSheetId="22">'3-9-1材料采购（在途物资）'!$A$1:$L$28</definedName>
    <definedName name="_xlnm.Print_Area" localSheetId="23">'3-9-2原材料'!$A$1:$M$29</definedName>
    <definedName name="_xlnm.Print_Area" localSheetId="24">'3-9-3在库周转材料'!$A$1:$M$29</definedName>
    <definedName name="_xlnm.Print_Area" localSheetId="25">'3-9-4委托加工物资'!$A$1:$M$29</definedName>
    <definedName name="_xlnm.Print_Area" localSheetId="26">'3-9-5产成品（库存商品）'!$A$1:$N$31</definedName>
    <definedName name="_xlnm.Print_Area" localSheetId="27">'3-9-6在产品（自制半成品）'!$A$1:$M$32</definedName>
    <definedName name="_xlnm.Print_Area" localSheetId="28">'3-9-7发出商品'!$A$1:$M$29</definedName>
    <definedName name="_xlnm.Print_Area" localSheetId="29">'3-9-8在用周转材料'!$A$1:$N$33</definedName>
    <definedName name="_xlnm.Print_Area" localSheetId="56">'4-10生产性生物资产'!$A$1:$M$27</definedName>
    <definedName name="_xlnm.Print_Area" localSheetId="33">'4-1-1可出售-股票'!$A$1:$L$27</definedName>
    <definedName name="_xlnm.Print_Area" localSheetId="57">'4-11油气资产'!$A$1:$N$29</definedName>
    <definedName name="_xlnm.Print_Area" localSheetId="59">'4-12-1无形-土地'!$A$1:$P$27</definedName>
    <definedName name="_xlnm.Print_Area" localSheetId="60">'4-12-2无形-矿业权'!$A$1:$N$29</definedName>
    <definedName name="_xlnm.Print_Area" localSheetId="61">'4-12-3无形-其他'!$A$1:$K$27</definedName>
    <definedName name="_xlnm.Print_Area" localSheetId="34">'4-1-2可出售-债券'!$A$1:$L$28</definedName>
    <definedName name="_xlnm.Print_Area" localSheetId="62">'4-13开发支出'!$A$1:$H$27</definedName>
    <definedName name="_xlnm.Print_Area" localSheetId="35">'4-1-3可出售-其他'!$A$1:$L$27</definedName>
    <definedName name="_xlnm.Print_Area" localSheetId="63">'4-14商誉'!$A$1:$H$27</definedName>
    <definedName name="_xlnm.Print_Area" localSheetId="64">'4-15长期待摊费用'!$A$1:$K$30</definedName>
    <definedName name="_xlnm.Print_Area" localSheetId="65">'4-16递延所得税资产'!$A$1:$F$28</definedName>
    <definedName name="_xlnm.Print_Area" localSheetId="66">'4-17其他非流动资产'!$A$1:$H$29</definedName>
    <definedName name="_xlnm.Print_Area" localSheetId="36">'4-2持有到期投资'!$A$1:$L$29</definedName>
    <definedName name="_xlnm.Print_Area" localSheetId="37">'4-3长期应收'!$A$1:$I$28</definedName>
    <definedName name="_xlnm.Print_Area" localSheetId="38">'4-4股权投资'!$A$1:$K$29</definedName>
    <definedName name="_xlnm.Print_Area" localSheetId="39">'4-5-1投资性房地产'!$A$1:$Q$30</definedName>
    <definedName name="_xlnm.Print_Area" localSheetId="40">'4-5-2投资性房地产'!$A$1:$Q$27</definedName>
    <definedName name="_xlnm.Print_Area" localSheetId="41">'4-5-3投资性地产'!$A$1:$Q$30</definedName>
    <definedName name="_xlnm.Print_Area" localSheetId="43">'4-6-1房屋建筑物'!$A$1:$R$36</definedName>
    <definedName name="_xlnm.Print_Area" localSheetId="44">'4-6-2构筑物'!$A$1:$R$34</definedName>
    <definedName name="_xlnm.Print_Area" localSheetId="45">'4-6-3管道沟槽'!$A$1:$Q$34</definedName>
    <definedName name="_xlnm.Print_Area" localSheetId="46">'4-6-4机器设备（汇总）'!$A$1:$R$107</definedName>
    <definedName name="_xlnm.Print_Area" localSheetId="48">'4-6-5车辆'!$A$1:$R$27</definedName>
    <definedName name="_xlnm.Print_Area" localSheetId="49">'4-6-6电子设备'!$A$1:$R$110</definedName>
    <definedName name="_xlnm.Print_Area" localSheetId="50">'4-6-7土地'!$A$1:$P$31</definedName>
    <definedName name="_xlnm.Print_Area" localSheetId="52">'4-7-1在建（土建）'!$A$1:$M$30</definedName>
    <definedName name="_xlnm.Print_Area" localSheetId="53">'4-7-2在建（设备）'!$A$1:$R$30</definedName>
    <definedName name="_xlnm.Print_Area" localSheetId="55">'4-9固定资产清理'!$A$1:$H$29</definedName>
    <definedName name="_xlnm.Print_Area" localSheetId="79">'5-12其他流动负债'!$A$1:$G$26</definedName>
    <definedName name="_xlnm.Print_Area" localSheetId="68">'5-1短期借款'!$A$1:$K$28</definedName>
    <definedName name="_xlnm.Print_Area" localSheetId="70">'5-3应付票据'!$A$1:$H$31</definedName>
    <definedName name="_xlnm.Print_Area" localSheetId="71">'5-4应付账款'!$A$1:$G$28</definedName>
    <definedName name="_xlnm.Print_Area" localSheetId="72">'5-5预收款项'!$A$1:$G$28</definedName>
    <definedName name="_xlnm.Print_Area" localSheetId="73">'5-6职工薪酬'!$A$1:$F$26</definedName>
    <definedName name="_xlnm.Print_Area" localSheetId="84">'6-4专项应付款'!$A$1:$G$28</definedName>
    <definedName name="_xlnm.Print_Area" localSheetId="85">'6-5预计负债'!$A$1:$G$28</definedName>
    <definedName name="_xlnm.Print_Area" localSheetId="86">'6-6递延所得税负债'!$A$1:$F$28</definedName>
    <definedName name="_xlnm.Print_Area" localSheetId="87">'6-7其他非流动负债'!$A$1:$G$28</definedName>
    <definedName name="_xlnm.Print_Titles" localSheetId="30">'3-10一年到期非流动资产'!$1:$5</definedName>
    <definedName name="_xlnm.Print_Titles" localSheetId="31">'3-11其他流动资产'!$1:$5</definedName>
    <definedName name="_xlnm.Print_Titles" localSheetId="8">'3-1-1现金'!$1:$5</definedName>
    <definedName name="_xlnm.Print_Titles" localSheetId="9">'3-1-2银行存款'!$1:$5</definedName>
    <definedName name="_xlnm.Print_Titles" localSheetId="10">'3-1-3其他货币资金'!$1:$5</definedName>
    <definedName name="_xlnm.Print_Titles" localSheetId="12">'3-2-1交易性-股票'!$1:$5</definedName>
    <definedName name="_xlnm.Print_Titles" localSheetId="13">'3-2-2交易性-债券'!$1:$5</definedName>
    <definedName name="_xlnm.Print_Titles" localSheetId="14">'3-2-3交易性-基金'!$1:$5</definedName>
    <definedName name="_xlnm.Print_Titles" localSheetId="11">'3-2交易性金融资产汇总'!$1:$5</definedName>
    <definedName name="_xlnm.Print_Titles" localSheetId="15">'3-3应收票据'!$1:$5</definedName>
    <definedName name="_xlnm.Print_Titles" localSheetId="16">'3-4应收账款'!$1:$5</definedName>
    <definedName name="_xlnm.Print_Titles" localSheetId="17">'3-5预付款项'!$1:$5</definedName>
    <definedName name="_xlnm.Print_Titles" localSheetId="18">'3-6应收利息'!$1:$5</definedName>
    <definedName name="_xlnm.Print_Titles" localSheetId="19">'3-7应收股利'!$1:$5</definedName>
    <definedName name="_xlnm.Print_Titles" localSheetId="20">'3-8其他应收款'!$1:$5</definedName>
    <definedName name="_xlnm.Print_Titles" localSheetId="22">'3-9-1材料采购（在途物资）'!$1:$6</definedName>
    <definedName name="_xlnm.Print_Titles" localSheetId="23">'3-9-2原材料'!$1:$6</definedName>
    <definedName name="_xlnm.Print_Titles" localSheetId="24">'3-9-3在库周转材料'!$1:$6</definedName>
    <definedName name="_xlnm.Print_Titles" localSheetId="25">'3-9-4委托加工物资'!$1:$6</definedName>
    <definedName name="_xlnm.Print_Titles" localSheetId="26">'3-9-5产成品（库存商品）'!$1:$6</definedName>
    <definedName name="_xlnm.Print_Titles" localSheetId="27">'3-9-6在产品（自制半成品）'!$1:$6</definedName>
    <definedName name="_xlnm.Print_Titles" localSheetId="28">'3-9-7发出商品'!$1:$6</definedName>
    <definedName name="_xlnm.Print_Titles" localSheetId="29">'3-9-8在用周转材料'!$1:$6</definedName>
    <definedName name="_xlnm.Print_Titles" localSheetId="21">'3-9存货汇总'!$1:$5</definedName>
    <definedName name="_xlnm.Print_Titles" localSheetId="56">'4-10生产性生物资产'!$1:$6</definedName>
    <definedName name="_xlnm.Print_Titles" localSheetId="33">'4-1-1可出售-股票'!$1:$5</definedName>
    <definedName name="_xlnm.Print_Titles" localSheetId="57">'4-11油气资产'!$1:$6</definedName>
    <definedName name="_xlnm.Print_Titles" localSheetId="59">'4-12-1无形-土地'!$1:$5</definedName>
    <definedName name="_xlnm.Print_Titles" localSheetId="60">'4-12-2无形-矿业权'!$1:$5</definedName>
    <definedName name="_xlnm.Print_Titles" localSheetId="61">'4-12-3无形-其他'!$1:$5</definedName>
    <definedName name="_xlnm.Print_Titles" localSheetId="34">'4-1-2可出售-债券'!$1:$5</definedName>
    <definedName name="_xlnm.Print_Titles" localSheetId="58">'4-12无形资产汇总'!$1:$5</definedName>
    <definedName name="_xlnm.Print_Titles" localSheetId="62">'4-13开发支出'!$1:$5</definedName>
    <definedName name="_xlnm.Print_Titles" localSheetId="35">'4-1-3可出售-其他'!$1:$5</definedName>
    <definedName name="_xlnm.Print_Titles" localSheetId="63">'4-14商誉'!$1:$5</definedName>
    <definedName name="_xlnm.Print_Titles" localSheetId="64">'4-15长期待摊费用'!$1:$5</definedName>
    <definedName name="_xlnm.Print_Titles" localSheetId="65">'4-16递延所得税资产'!$1:$5</definedName>
    <definedName name="_xlnm.Print_Titles" localSheetId="66">'4-17其他非流动资产'!$1:$5</definedName>
    <definedName name="_xlnm.Print_Titles" localSheetId="32">'4-1可供出售金融资产汇总'!$1:$5</definedName>
    <definedName name="_xlnm.Print_Titles" localSheetId="36">'4-2持有到期投资'!$1:$5</definedName>
    <definedName name="_xlnm.Print_Titles" localSheetId="37">'4-3长期应收'!$1:$5</definedName>
    <definedName name="_xlnm.Print_Titles" localSheetId="38">'4-4股权投资'!$1:$5</definedName>
    <definedName name="_xlnm.Print_Titles" localSheetId="39">'4-5-1投资性房地产'!$1:$7</definedName>
    <definedName name="_xlnm.Print_Titles" localSheetId="40">'4-5-2投资性房地产'!$1:$7</definedName>
    <definedName name="_xlnm.Print_Titles" localSheetId="41">'4-5-3投资性地产'!$1:$6</definedName>
    <definedName name="_xlnm.Print_Titles" localSheetId="42">'4-5-4投资性地产'!$1:$6</definedName>
    <definedName name="_xlnm.Print_Titles" localSheetId="43">'4-6-1房屋建筑物'!$1:$6</definedName>
    <definedName name="_xlnm.Print_Titles" localSheetId="44">'4-6-2构筑物'!$1:$6</definedName>
    <definedName name="_xlnm.Print_Titles" localSheetId="45">'4-6-3管道沟槽'!$1:$6</definedName>
    <definedName name="_xlnm.Print_Titles" localSheetId="46">'4-6-4机器设备（汇总）'!$1:$6</definedName>
    <definedName name="_xlnm.Print_Titles" localSheetId="48">'4-6-5车辆'!$1:$6</definedName>
    <definedName name="_xlnm.Print_Titles" localSheetId="49">'4-6-6电子设备'!$1:$6</definedName>
    <definedName name="_xlnm.Print_Titles" localSheetId="50">'4-6-7土地'!$1:$6</definedName>
    <definedName name="_xlnm.Print_Titles" localSheetId="52">'4-7-1在建（土建）'!$1:$5</definedName>
    <definedName name="_xlnm.Print_Titles" localSheetId="53">'4-7-2在建（设备）'!$1:$6</definedName>
    <definedName name="_xlnm.Print_Titles" localSheetId="51">'4-7在建工程汇总'!$1:$5</definedName>
    <definedName name="_xlnm.Print_Titles" localSheetId="54">'4-8工程物资'!$1:$6</definedName>
    <definedName name="_xlnm.Print_Titles" localSheetId="55">'4-9固定资产清理'!$1:$5</definedName>
    <definedName name="_xlnm.Print_Titles" localSheetId="77">'5-10其他应付款'!$1:$5</definedName>
    <definedName name="_xlnm.Print_Titles" localSheetId="78">'5-11一年到期非流动负债'!$1:$5</definedName>
    <definedName name="_xlnm.Print_Titles" localSheetId="79">'5-12其他流动负债'!$1:$5</definedName>
    <definedName name="_xlnm.Print_Titles" localSheetId="69">'5-2交易性金融负债'!$1:$5</definedName>
    <definedName name="_xlnm.Print_Titles" localSheetId="70">'5-3应付票据'!$1:$5</definedName>
    <definedName name="_xlnm.Print_Titles" localSheetId="71">'5-4应付账款'!$1:$5</definedName>
    <definedName name="_xlnm.Print_Titles" localSheetId="72">'5-5预收款项'!$1:$5</definedName>
    <definedName name="_xlnm.Print_Titles" localSheetId="73">'5-6职工薪酬'!$1:$5</definedName>
    <definedName name="_xlnm.Print_Titles" localSheetId="74">'5-7应交税费'!$1:$5</definedName>
    <definedName name="_xlnm.Print_Titles" localSheetId="75">'5-8应付利息'!$1:$5</definedName>
    <definedName name="_xlnm.Print_Titles" localSheetId="76">'5-9应付股利（利润）'!$1:$5</definedName>
    <definedName name="_xlnm.Print_Titles" localSheetId="67">'5-流动负债汇总'!$1:$5</definedName>
    <definedName name="_xlnm.Print_Titles" localSheetId="81">'6-1长期借款'!$1:$5</definedName>
    <definedName name="_xlnm.Print_Titles" localSheetId="82">'6-2应付债券'!$1:$5</definedName>
    <definedName name="_xlnm.Print_Titles" localSheetId="83">'6-3长期应付款'!$1:$6</definedName>
    <definedName name="_xlnm.Print_Titles" localSheetId="84">'6-4专项应付款'!$1:$5</definedName>
    <definedName name="_xlnm.Print_Titles" localSheetId="85">'6-5预计负债'!$1:$5</definedName>
    <definedName name="_xlnm.Print_Titles" localSheetId="86">'6-6递延所得税负债'!$1:$5</definedName>
    <definedName name="_xlnm.Print_Titles" localSheetId="87">'6-7其他非流动负债'!$1:$5</definedName>
    <definedName name="_xlnm.Print_Titles" localSheetId="80">'6-非流动负债汇总 '!$1:$5</definedName>
    <definedName name="wrn.负债及权益." hidden="1">{"负债及权益",#N/A,FALSE,"TB-BS"}</definedName>
    <definedName name="wrn.现金." hidden="1">{"现金主表",#N/A,FALSE,"正式Cashflow"}</definedName>
    <definedName name="wrn.现金主表." hidden="1">{"现金主表",#N/A,FALSE,"正式Cashflow"}</definedName>
    <definedName name="wrn.资产." hidden="1">{"资产",#N/A,FALSE,"TB-BS"}</definedName>
  </definedNames>
  <calcPr calcId="145621" fullPrecision="0"/>
</workbook>
</file>

<file path=xl/calcChain.xml><?xml version="1.0" encoding="utf-8"?>
<calcChain xmlns="http://schemas.openxmlformats.org/spreadsheetml/2006/main">
  <c r="K108" i="43" l="1"/>
  <c r="K110" i="43" s="1"/>
  <c r="I33" i="43"/>
  <c r="I34" i="43"/>
  <c r="I35" i="43"/>
  <c r="I36" i="43"/>
  <c r="I37" i="43"/>
  <c r="I38" i="43"/>
  <c r="I39" i="43"/>
  <c r="I40" i="43"/>
  <c r="I41" i="43"/>
  <c r="I42" i="43"/>
  <c r="I43" i="43"/>
  <c r="I44" i="43"/>
  <c r="I45" i="43"/>
  <c r="I46" i="43"/>
  <c r="I47" i="43"/>
  <c r="I48" i="43"/>
  <c r="I49" i="43"/>
  <c r="I50" i="43"/>
  <c r="I51" i="43"/>
  <c r="I52" i="43"/>
  <c r="I53" i="43"/>
  <c r="I54" i="43"/>
  <c r="I55" i="43"/>
  <c r="I56" i="43"/>
  <c r="I57" i="43"/>
  <c r="I58" i="43"/>
  <c r="I59" i="43"/>
  <c r="I60" i="43"/>
  <c r="I61" i="43"/>
  <c r="I62" i="43"/>
  <c r="I63" i="43"/>
  <c r="I64" i="43"/>
  <c r="I65" i="43"/>
  <c r="I66" i="43"/>
  <c r="I67" i="43"/>
  <c r="I68" i="43"/>
  <c r="I69" i="43"/>
  <c r="I70" i="43"/>
  <c r="I71" i="43"/>
  <c r="I72" i="43"/>
  <c r="I73" i="43"/>
  <c r="I74" i="43"/>
  <c r="I75" i="43"/>
  <c r="I76" i="43"/>
  <c r="I77" i="43"/>
  <c r="I78" i="43"/>
  <c r="I79" i="43"/>
  <c r="I80" i="43"/>
  <c r="I81" i="43"/>
  <c r="I82" i="43"/>
  <c r="I83" i="43"/>
  <c r="I84" i="43"/>
  <c r="I85" i="43"/>
  <c r="I86" i="43"/>
  <c r="I87" i="43"/>
  <c r="I88" i="43"/>
  <c r="I89" i="43"/>
  <c r="I90" i="43"/>
  <c r="I91" i="43"/>
  <c r="I92" i="43"/>
  <c r="I93" i="43"/>
  <c r="I94" i="43"/>
  <c r="I95" i="43"/>
  <c r="I96" i="43"/>
  <c r="I97" i="43"/>
  <c r="I98" i="43"/>
  <c r="I99" i="43"/>
  <c r="I100" i="43"/>
  <c r="I101" i="43"/>
  <c r="I102" i="43"/>
  <c r="I103" i="43"/>
  <c r="I104" i="43"/>
  <c r="I105" i="43"/>
  <c r="I106" i="43"/>
  <c r="G108" i="43"/>
  <c r="O21" i="164" l="1"/>
  <c r="P21" i="164"/>
  <c r="Q21" i="164" s="1"/>
  <c r="O22" i="164"/>
  <c r="P22" i="164"/>
  <c r="Q22" i="164"/>
  <c r="O23" i="164"/>
  <c r="P23" i="164"/>
  <c r="Q23" i="164" s="1"/>
  <c r="O24" i="164"/>
  <c r="P24" i="164"/>
  <c r="Q24" i="164"/>
  <c r="O25" i="164"/>
  <c r="P25" i="164"/>
  <c r="Q25" i="164" s="1"/>
  <c r="O26" i="164"/>
  <c r="P26" i="164"/>
  <c r="Q26" i="164"/>
  <c r="O27" i="164"/>
  <c r="P27" i="164"/>
  <c r="Q27" i="164" s="1"/>
  <c r="O28" i="164"/>
  <c r="P28" i="164"/>
  <c r="Q28" i="164"/>
  <c r="O29" i="164"/>
  <c r="P29" i="164"/>
  <c r="Q29" i="164" s="1"/>
  <c r="O30" i="164"/>
  <c r="P30" i="164"/>
  <c r="Q30" i="164"/>
  <c r="O31" i="164"/>
  <c r="P31" i="164"/>
  <c r="Q31" i="164" s="1"/>
  <c r="O32" i="164"/>
  <c r="P32" i="164"/>
  <c r="Q32" i="164"/>
  <c r="O33" i="164"/>
  <c r="P33" i="164"/>
  <c r="Q33" i="164" s="1"/>
  <c r="O34" i="164"/>
  <c r="P34" i="164"/>
  <c r="Q34" i="164"/>
  <c r="O35" i="164"/>
  <c r="P35" i="164"/>
  <c r="Q35" i="164"/>
  <c r="O36" i="164"/>
  <c r="P36" i="164"/>
  <c r="Q36" i="164"/>
  <c r="O37" i="164"/>
  <c r="P37" i="164"/>
  <c r="Q37" i="164"/>
  <c r="O38" i="164"/>
  <c r="P38" i="164"/>
  <c r="Q38" i="164"/>
  <c r="O39" i="164"/>
  <c r="P39" i="164"/>
  <c r="Q39" i="164" s="1"/>
  <c r="A16" i="164"/>
  <c r="A17" i="164" s="1"/>
  <c r="A18" i="164" s="1"/>
  <c r="A19" i="164" s="1"/>
  <c r="A20" i="164" s="1"/>
  <c r="A21" i="164" s="1"/>
  <c r="A22" i="164" s="1"/>
  <c r="A23" i="164" s="1"/>
  <c r="A24" i="164" s="1"/>
  <c r="A25" i="164" s="1"/>
  <c r="A26" i="164" s="1"/>
  <c r="A27" i="164" s="1"/>
  <c r="A28" i="164" s="1"/>
  <c r="A29" i="164" s="1"/>
  <c r="A30" i="164" s="1"/>
  <c r="A31" i="164" s="1"/>
  <c r="A32" i="164" s="1"/>
  <c r="A33" i="164" s="1"/>
  <c r="A34" i="164" s="1"/>
  <c r="A35" i="164"/>
  <c r="A36" i="164"/>
  <c r="A37" i="164"/>
  <c r="L39" i="164" l="1"/>
  <c r="L41" i="164"/>
  <c r="N41" i="164" s="1"/>
  <c r="N20" i="164"/>
  <c r="P20" i="164" s="1"/>
  <c r="Q20" i="164" s="1"/>
  <c r="N19" i="164"/>
  <c r="P19" i="164" s="1"/>
  <c r="Q19" i="164" s="1"/>
  <c r="N18" i="164"/>
  <c r="P18" i="164" s="1"/>
  <c r="Q18" i="164" s="1"/>
  <c r="O17" i="164"/>
  <c r="O18" i="164"/>
  <c r="O19" i="164"/>
  <c r="O20" i="164"/>
  <c r="N17" i="164"/>
  <c r="P17" i="164" s="1"/>
  <c r="Q17" i="164" s="1"/>
  <c r="Q41" i="41"/>
  <c r="P41" i="41"/>
  <c r="O41" i="41"/>
  <c r="T65" i="41" l="1"/>
  <c r="L114" i="41"/>
  <c r="T12" i="41" l="1"/>
  <c r="T9" i="41"/>
  <c r="Q24" i="41"/>
  <c r="P24" i="41"/>
  <c r="P23" i="41"/>
  <c r="Q23" i="41" s="1"/>
  <c r="O24" i="41"/>
  <c r="P19" i="41"/>
  <c r="Q19" i="41" s="1"/>
  <c r="O16" i="164"/>
  <c r="O15" i="164"/>
  <c r="O11" i="164"/>
  <c r="O8" i="164"/>
  <c r="O9" i="164"/>
  <c r="O10" i="164"/>
  <c r="O7" i="164"/>
  <c r="G39" i="164"/>
  <c r="A7" i="164"/>
  <c r="A8" i="164" s="1"/>
  <c r="A9" i="164" s="1"/>
  <c r="A10" i="164" s="1"/>
  <c r="A11" i="164" s="1"/>
  <c r="A12" i="164" s="1"/>
  <c r="A13" i="164" s="1"/>
  <c r="A14" i="164" s="1"/>
  <c r="A15" i="164" s="1"/>
  <c r="A8" i="41" l="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103" i="41" s="1"/>
  <c r="A7" i="41"/>
  <c r="O9" i="42" l="1"/>
  <c r="P97" i="41"/>
  <c r="Q97" i="41" s="1"/>
  <c r="O97" i="41"/>
  <c r="O103" i="41"/>
  <c r="I22" i="41"/>
  <c r="I21" i="41"/>
  <c r="I20" i="41"/>
  <c r="I19" i="41"/>
  <c r="P103" i="41" l="1"/>
  <c r="Q103" i="41" s="1"/>
  <c r="M39" i="164" l="1"/>
  <c r="K39" i="164"/>
  <c r="J39" i="164"/>
  <c r="J41" i="164" s="1"/>
  <c r="N16" i="164"/>
  <c r="P16" i="164" s="1"/>
  <c r="Q16" i="164" s="1"/>
  <c r="N15" i="164"/>
  <c r="P15" i="164" s="1"/>
  <c r="Q15" i="164" s="1"/>
  <c r="N11" i="164"/>
  <c r="P11" i="164" s="1"/>
  <c r="Q11" i="164" s="1"/>
  <c r="N8" i="164"/>
  <c r="N9" i="164"/>
  <c r="P9" i="164" s="1"/>
  <c r="Q9" i="164" s="1"/>
  <c r="N10" i="164"/>
  <c r="P10" i="164" s="1"/>
  <c r="Q10" i="164" s="1"/>
  <c r="N7" i="164"/>
  <c r="P7" i="164" s="1"/>
  <c r="Q7" i="164" s="1"/>
  <c r="P8" i="164" l="1"/>
  <c r="Q8" i="164" s="1"/>
  <c r="N39" i="164"/>
  <c r="K41" i="164"/>
  <c r="L25" i="42" l="1"/>
  <c r="L27" i="42" s="1"/>
  <c r="I89" i="41" l="1"/>
  <c r="P89" i="41"/>
  <c r="Q89" i="41" s="1"/>
  <c r="O89" i="41"/>
  <c r="L105" i="41" l="1"/>
  <c r="L107" i="41" s="1"/>
  <c r="D61" i="41" l="1"/>
  <c r="P14" i="43"/>
  <c r="P18" i="43"/>
  <c r="P22" i="43"/>
  <c r="P105" i="43"/>
  <c r="P11" i="43"/>
  <c r="P12" i="43"/>
  <c r="P13" i="43"/>
  <c r="P15" i="43"/>
  <c r="P16" i="43"/>
  <c r="P17" i="43"/>
  <c r="P19" i="43"/>
  <c r="P20" i="43"/>
  <c r="P21" i="43"/>
  <c r="P23" i="43"/>
  <c r="P24" i="43"/>
  <c r="P25" i="43"/>
  <c r="P26" i="43"/>
  <c r="P27" i="43"/>
  <c r="P28" i="43"/>
  <c r="P29" i="43"/>
  <c r="P30" i="43"/>
  <c r="P31" i="43"/>
  <c r="P32" i="43"/>
  <c r="N8" i="42"/>
  <c r="N9" i="42"/>
  <c r="P50" i="41"/>
  <c r="Q50" i="41" s="1"/>
  <c r="P49" i="41"/>
  <c r="Q49" i="41" s="1"/>
  <c r="N25" i="42" l="1"/>
  <c r="N27" i="42" s="1"/>
  <c r="N105" i="41"/>
  <c r="N107" i="41" s="1"/>
  <c r="A7" i="43"/>
  <c r="A8" i="43" s="1"/>
  <c r="A9" i="43" s="1"/>
  <c r="A10" i="43" s="1"/>
  <c r="A11" i="43" s="1"/>
  <c r="A12" i="43" s="1"/>
  <c r="A13" i="43" s="1"/>
  <c r="A14" i="43" s="1"/>
  <c r="A15" i="43" s="1"/>
  <c r="A16" i="43" s="1"/>
  <c r="A17" i="43" s="1"/>
  <c r="A18" i="43" s="1"/>
  <c r="A19"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A40" i="43" s="1"/>
  <c r="A41" i="43" s="1"/>
  <c r="A42" i="43" s="1"/>
  <c r="A43" i="43" s="1"/>
  <c r="A44" i="43" s="1"/>
  <c r="A45" i="43" s="1"/>
  <c r="A46" i="43" s="1"/>
  <c r="A47" i="43" s="1"/>
  <c r="A48" i="43" s="1"/>
  <c r="A49" i="43" s="1"/>
  <c r="A50" i="43" s="1"/>
  <c r="A51" i="43" s="1"/>
  <c r="A52" i="43" s="1"/>
  <c r="A53" i="43" s="1"/>
  <c r="A54" i="43" s="1"/>
  <c r="A55" i="43" s="1"/>
  <c r="A56" i="43" s="1"/>
  <c r="A57" i="43" s="1"/>
  <c r="A58" i="43" s="1"/>
  <c r="A59" i="43" s="1"/>
  <c r="A60" i="43" s="1"/>
  <c r="A61" i="43" s="1"/>
  <c r="A62" i="43" s="1"/>
  <c r="A63" i="43" s="1"/>
  <c r="A64" i="43" s="1"/>
  <c r="A65" i="43" s="1"/>
  <c r="A66" i="43" s="1"/>
  <c r="A67" i="43" s="1"/>
  <c r="A68" i="43" s="1"/>
  <c r="A69" i="43" s="1"/>
  <c r="A70" i="43" s="1"/>
  <c r="A71" i="43" s="1"/>
  <c r="A72" i="43" s="1"/>
  <c r="A73" i="43" s="1"/>
  <c r="A74" i="43" s="1"/>
  <c r="A75" i="43" s="1"/>
  <c r="A76" i="43" s="1"/>
  <c r="A77" i="43" s="1"/>
  <c r="A78" i="43" s="1"/>
  <c r="A79" i="43" s="1"/>
  <c r="A80" i="43" s="1"/>
  <c r="A81" i="43" s="1"/>
  <c r="A82" i="43" s="1"/>
  <c r="A83" i="43" s="1"/>
  <c r="A84" i="43" s="1"/>
  <c r="A85" i="43" s="1"/>
  <c r="A86" i="43" s="1"/>
  <c r="A87" i="43" s="1"/>
  <c r="A88" i="43" s="1"/>
  <c r="A89" i="43" s="1"/>
  <c r="A90" i="43" s="1"/>
  <c r="A91" i="43" s="1"/>
  <c r="A92" i="43" s="1"/>
  <c r="A93" i="43" s="1"/>
  <c r="A94" i="43" s="1"/>
  <c r="A95" i="43" s="1"/>
  <c r="A96" i="43" s="1"/>
  <c r="A97" i="43" s="1"/>
  <c r="A98" i="43" s="1"/>
  <c r="A99" i="43" s="1"/>
  <c r="A100" i="43" s="1"/>
  <c r="A101" i="43" s="1"/>
  <c r="A102" i="43" s="1"/>
  <c r="A103" i="43" s="1"/>
  <c r="A104" i="43" s="1"/>
  <c r="A105" i="43" s="1"/>
  <c r="A106" i="43" s="1"/>
  <c r="I8" i="43" l="1"/>
  <c r="I9" i="43"/>
  <c r="I10" i="43"/>
  <c r="I11" i="43"/>
  <c r="I12" i="43"/>
  <c r="I13" i="43"/>
  <c r="I14" i="43"/>
  <c r="I15" i="43"/>
  <c r="I16" i="43"/>
  <c r="I17" i="43"/>
  <c r="I18" i="43"/>
  <c r="I19" i="43"/>
  <c r="I20" i="43"/>
  <c r="I21" i="43"/>
  <c r="I22" i="43"/>
  <c r="I23" i="43"/>
  <c r="I24" i="43"/>
  <c r="I25" i="43"/>
  <c r="I26" i="43"/>
  <c r="I27" i="43"/>
  <c r="I28" i="43"/>
  <c r="I29" i="43"/>
  <c r="I30" i="43"/>
  <c r="I31" i="43"/>
  <c r="I32" i="43"/>
  <c r="I7" i="43"/>
  <c r="H8" i="42"/>
  <c r="H9" i="42"/>
  <c r="H7" i="42"/>
  <c r="I57" i="41"/>
  <c r="P10" i="41"/>
  <c r="Q10" i="41" s="1"/>
  <c r="P11" i="41"/>
  <c r="Q11" i="41" s="1"/>
  <c r="P12" i="41"/>
  <c r="Q12" i="41" s="1"/>
  <c r="P13" i="41"/>
  <c r="Q13" i="41" s="1"/>
  <c r="P14" i="41"/>
  <c r="Q14" i="41" s="1"/>
  <c r="P15" i="41"/>
  <c r="Q15" i="41" s="1"/>
  <c r="P16" i="41"/>
  <c r="Q16" i="41" s="1"/>
  <c r="P17" i="41"/>
  <c r="Q17" i="41" s="1"/>
  <c r="P18" i="41"/>
  <c r="Q18" i="41" s="1"/>
  <c r="P25" i="41"/>
  <c r="Q25" i="41" s="1"/>
  <c r="P26" i="41"/>
  <c r="Q26" i="41" s="1"/>
  <c r="P27" i="41"/>
  <c r="Q27" i="41" s="1"/>
  <c r="P28" i="41"/>
  <c r="Q28" i="41" s="1"/>
  <c r="P29" i="41"/>
  <c r="Q29" i="41" s="1"/>
  <c r="P30" i="41"/>
  <c r="Q30" i="41" s="1"/>
  <c r="P31" i="41"/>
  <c r="Q31" i="41" s="1"/>
  <c r="P32" i="41"/>
  <c r="Q32" i="41" s="1"/>
  <c r="P33" i="41"/>
  <c r="Q33" i="41" s="1"/>
  <c r="P34" i="41"/>
  <c r="Q34" i="41" s="1"/>
  <c r="P35" i="41"/>
  <c r="Q35" i="41" s="1"/>
  <c r="P36" i="41"/>
  <c r="Q36" i="41" s="1"/>
  <c r="P37" i="41"/>
  <c r="Q37" i="41" s="1"/>
  <c r="P45" i="41"/>
  <c r="Q45" i="41" s="1"/>
  <c r="P51" i="41"/>
  <c r="Q51" i="41" s="1"/>
  <c r="P52" i="41"/>
  <c r="Q52" i="41" s="1"/>
  <c r="P53" i="41"/>
  <c r="Q53" i="41" s="1"/>
  <c r="P56" i="41"/>
  <c r="Q56" i="41" s="1"/>
  <c r="P57" i="41"/>
  <c r="Q57" i="41" s="1"/>
  <c r="P58" i="41"/>
  <c r="Q58" i="41" s="1"/>
  <c r="P59" i="41"/>
  <c r="Q59" i="41" s="1"/>
  <c r="P60" i="41"/>
  <c r="Q60" i="41" s="1"/>
  <c r="P61" i="41"/>
  <c r="Q61" i="41" s="1"/>
  <c r="P62" i="41"/>
  <c r="Q62" i="41" s="1"/>
  <c r="P63" i="41"/>
  <c r="Q63" i="41" s="1"/>
  <c r="P64" i="41"/>
  <c r="Q64" i="41" s="1"/>
  <c r="P65" i="41"/>
  <c r="Q65" i="41" s="1"/>
  <c r="P66" i="41"/>
  <c r="Q66" i="41" s="1"/>
  <c r="P67" i="41"/>
  <c r="Q67" i="41" s="1"/>
  <c r="P68" i="41"/>
  <c r="Q68" i="41" s="1"/>
  <c r="P69" i="41"/>
  <c r="Q69" i="41" s="1"/>
  <c r="P70" i="41"/>
  <c r="Q70" i="41" s="1"/>
  <c r="P71" i="41"/>
  <c r="Q71" i="41" s="1"/>
  <c r="P72" i="41"/>
  <c r="Q72" i="41" s="1"/>
  <c r="P73" i="41"/>
  <c r="Q73" i="41" s="1"/>
  <c r="P74" i="41"/>
  <c r="Q74" i="41" s="1"/>
  <c r="P75" i="41"/>
  <c r="Q75" i="41" s="1"/>
  <c r="P76" i="41"/>
  <c r="Q76" i="41" s="1"/>
  <c r="P77" i="41"/>
  <c r="Q77" i="41" s="1"/>
  <c r="P78" i="41"/>
  <c r="Q78" i="41" s="1"/>
  <c r="P79" i="41"/>
  <c r="Q79" i="41" s="1"/>
  <c r="P80" i="41"/>
  <c r="Q80" i="41" s="1"/>
  <c r="P81" i="41"/>
  <c r="Q81" i="41" s="1"/>
  <c r="P82" i="41"/>
  <c r="Q82" i="41" s="1"/>
  <c r="P83" i="41"/>
  <c r="Q83" i="41" s="1"/>
  <c r="P84" i="41"/>
  <c r="Q84" i="41" s="1"/>
  <c r="P85" i="41"/>
  <c r="Q85" i="41" s="1"/>
  <c r="P86" i="41"/>
  <c r="Q86" i="41" s="1"/>
  <c r="P87" i="41"/>
  <c r="Q87" i="41" s="1"/>
  <c r="P88" i="41"/>
  <c r="Q88" i="41" s="1"/>
  <c r="P90" i="41"/>
  <c r="Q90" i="41" s="1"/>
  <c r="P91" i="41"/>
  <c r="Q91" i="41" s="1"/>
  <c r="P92" i="41"/>
  <c r="Q92" i="41" s="1"/>
  <c r="P93" i="41"/>
  <c r="Q93" i="41" s="1"/>
  <c r="P94" i="41"/>
  <c r="Q94" i="41" s="1"/>
  <c r="P95" i="41"/>
  <c r="Q95" i="41" s="1"/>
  <c r="P96" i="41"/>
  <c r="Q96" i="41" s="1"/>
  <c r="P98" i="41"/>
  <c r="Q98" i="41" s="1"/>
  <c r="P99" i="41"/>
  <c r="Q99" i="41" s="1"/>
  <c r="P100" i="41"/>
  <c r="P101" i="41"/>
  <c r="P102" i="41"/>
  <c r="P104" i="41"/>
  <c r="P106" i="41"/>
  <c r="O10" i="41"/>
  <c r="O11" i="41"/>
  <c r="O12" i="41"/>
  <c r="O25" i="41"/>
  <c r="O26" i="41"/>
  <c r="O27" i="41"/>
  <c r="O28" i="41"/>
  <c r="O29" i="41"/>
  <c r="O30" i="41"/>
  <c r="O31" i="41"/>
  <c r="O32" i="41"/>
  <c r="O33" i="41"/>
  <c r="O34" i="41"/>
  <c r="O35" i="41"/>
  <c r="O36" i="41"/>
  <c r="O37" i="41"/>
  <c r="O45" i="41"/>
  <c r="O49" i="41"/>
  <c r="O50" i="41"/>
  <c r="O51" i="41"/>
  <c r="O52" i="41"/>
  <c r="O53" i="41"/>
  <c r="O56" i="41"/>
  <c r="O57" i="41"/>
  <c r="O58" i="41"/>
  <c r="O59" i="41"/>
  <c r="O60" i="41"/>
  <c r="O61" i="41"/>
  <c r="O62" i="41"/>
  <c r="O63" i="41"/>
  <c r="O64" i="41"/>
  <c r="O65" i="41"/>
  <c r="O66" i="41"/>
  <c r="O67" i="41"/>
  <c r="O68" i="41"/>
  <c r="O69" i="41"/>
  <c r="O70" i="41"/>
  <c r="O71" i="41"/>
  <c r="O72" i="41"/>
  <c r="O73" i="41"/>
  <c r="O74" i="41"/>
  <c r="O75" i="41"/>
  <c r="O76" i="41"/>
  <c r="O77" i="41"/>
  <c r="O78" i="41"/>
  <c r="O79" i="41"/>
  <c r="O80" i="41"/>
  <c r="O81" i="41"/>
  <c r="O82" i="41"/>
  <c r="O83" i="41"/>
  <c r="O84" i="41"/>
  <c r="O85" i="41"/>
  <c r="O86" i="41"/>
  <c r="O87" i="41"/>
  <c r="O88" i="41"/>
  <c r="O90" i="41"/>
  <c r="O91" i="41"/>
  <c r="O92" i="41"/>
  <c r="O93" i="41"/>
  <c r="O94" i="41"/>
  <c r="O95" i="41"/>
  <c r="O96" i="41"/>
  <c r="O98" i="41"/>
  <c r="O99" i="41"/>
  <c r="I8" i="41"/>
  <c r="I9" i="41"/>
  <c r="I10" i="41"/>
  <c r="I11" i="41"/>
  <c r="I12" i="41"/>
  <c r="I13" i="41"/>
  <c r="I14" i="41"/>
  <c r="I15" i="41"/>
  <c r="I16" i="41"/>
  <c r="I17" i="41"/>
  <c r="I18" i="41"/>
  <c r="I25" i="41"/>
  <c r="I26" i="41"/>
  <c r="I27" i="41"/>
  <c r="I28" i="41"/>
  <c r="I29" i="41"/>
  <c r="I30" i="41"/>
  <c r="I31" i="41"/>
  <c r="I32" i="41"/>
  <c r="I33" i="41"/>
  <c r="I34" i="41"/>
  <c r="I35" i="41"/>
  <c r="I36" i="41"/>
  <c r="I37" i="41"/>
  <c r="I38" i="41"/>
  <c r="I39" i="41"/>
  <c r="I40" i="41"/>
  <c r="I41" i="41"/>
  <c r="I42" i="41"/>
  <c r="I43" i="41"/>
  <c r="I44" i="41"/>
  <c r="I45" i="41"/>
  <c r="I46" i="41"/>
  <c r="I47" i="41"/>
  <c r="I48" i="41"/>
  <c r="I49" i="41"/>
  <c r="I50" i="41"/>
  <c r="I51" i="41"/>
  <c r="I52" i="41"/>
  <c r="I53" i="41"/>
  <c r="I54" i="41"/>
  <c r="I55" i="41"/>
  <c r="I56" i="41"/>
  <c r="I58" i="41"/>
  <c r="I59" i="41"/>
  <c r="I60" i="41"/>
  <c r="I61" i="41"/>
  <c r="I62" i="41"/>
  <c r="I63" i="41"/>
  <c r="I64" i="41"/>
  <c r="I65" i="41"/>
  <c r="I66" i="41"/>
  <c r="I67" i="41"/>
  <c r="I68" i="41"/>
  <c r="I69" i="41"/>
  <c r="I70" i="41"/>
  <c r="I71" i="41"/>
  <c r="I72" i="41"/>
  <c r="I73" i="41"/>
  <c r="I74" i="41"/>
  <c r="I75" i="41"/>
  <c r="I76" i="41"/>
  <c r="I77" i="41"/>
  <c r="I78" i="41"/>
  <c r="I79" i="41"/>
  <c r="I80" i="41"/>
  <c r="I81" i="41"/>
  <c r="I82" i="41"/>
  <c r="I83" i="41"/>
  <c r="I84" i="41"/>
  <c r="I85" i="41"/>
  <c r="I86" i="41"/>
  <c r="I87" i="41"/>
  <c r="I88" i="41"/>
  <c r="I90" i="41"/>
  <c r="I91" i="41"/>
  <c r="I92" i="41"/>
  <c r="I93" i="41"/>
  <c r="I94" i="41"/>
  <c r="I95" i="41"/>
  <c r="I96" i="41"/>
  <c r="I98" i="41"/>
  <c r="I99" i="41"/>
  <c r="I100" i="41"/>
  <c r="I101" i="41"/>
  <c r="I102" i="41"/>
  <c r="I7" i="41"/>
  <c r="A3" i="163" l="1"/>
  <c r="F36" i="162"/>
  <c r="F37" i="162" s="1"/>
  <c r="F18" i="162"/>
  <c r="F27" i="162"/>
  <c r="B36" i="162"/>
  <c r="B37" i="162" s="1"/>
  <c r="B17" i="162"/>
  <c r="A3" i="162"/>
  <c r="O7" i="41" l="1"/>
  <c r="P7" i="41"/>
  <c r="Q7" i="41" s="1"/>
  <c r="O8" i="41"/>
  <c r="P8" i="41"/>
  <c r="Q8" i="41" s="1"/>
  <c r="O9" i="41"/>
  <c r="P9" i="41"/>
  <c r="Q9" i="41" s="1"/>
  <c r="O100" i="41"/>
  <c r="Q100" i="41"/>
  <c r="Q8" i="39" l="1"/>
  <c r="Q9" i="39"/>
  <c r="Q10" i="39"/>
  <c r="Q11" i="39"/>
  <c r="Q12" i="39"/>
  <c r="Q13" i="39"/>
  <c r="Q14" i="39"/>
  <c r="Q15" i="39"/>
  <c r="Q16" i="39"/>
  <c r="Q17" i="39"/>
  <c r="Q18" i="39"/>
  <c r="Q19" i="39"/>
  <c r="Q20" i="39"/>
  <c r="Q21" i="39"/>
  <c r="Q22" i="39"/>
  <c r="Q23" i="39"/>
  <c r="Q24" i="39"/>
  <c r="Q25" i="39"/>
  <c r="Q26" i="39"/>
  <c r="Q27" i="39"/>
  <c r="Q28" i="39"/>
  <c r="Q29" i="39"/>
  <c r="Q30" i="39"/>
  <c r="Q31" i="39"/>
  <c r="Q7" i="39"/>
  <c r="Q11" i="42" l="1"/>
  <c r="Q12" i="42"/>
  <c r="Q13" i="42"/>
  <c r="Q14" i="42"/>
  <c r="Q15" i="42"/>
  <c r="Q16" i="42"/>
  <c r="Q17" i="42"/>
  <c r="Q18" i="42"/>
  <c r="Q19" i="42"/>
  <c r="Q20" i="42"/>
  <c r="Q21" i="42"/>
  <c r="Q22" i="42"/>
  <c r="Q23" i="42"/>
  <c r="Q24" i="42"/>
  <c r="J6" i="36"/>
  <c r="I6" i="36"/>
  <c r="E7" i="16"/>
  <c r="E8" i="16"/>
  <c r="E9" i="16"/>
  <c r="E10" i="16"/>
  <c r="E11" i="16"/>
  <c r="E12" i="16"/>
  <c r="E13" i="16"/>
  <c r="E14" i="16"/>
  <c r="E15" i="16"/>
  <c r="E16" i="16"/>
  <c r="E17" i="16"/>
  <c r="E18" i="16"/>
  <c r="E19" i="16"/>
  <c r="E20" i="16"/>
  <c r="E21" i="16"/>
  <c r="E22" i="16"/>
  <c r="E23" i="16"/>
  <c r="E24" i="16"/>
  <c r="E25" i="16"/>
  <c r="E6" i="16"/>
  <c r="E7" i="14"/>
  <c r="E8" i="14"/>
  <c r="E9" i="14"/>
  <c r="E10" i="14"/>
  <c r="E11" i="14"/>
  <c r="E12" i="14"/>
  <c r="E13" i="14"/>
  <c r="E14" i="14"/>
  <c r="E15" i="14"/>
  <c r="E16" i="14"/>
  <c r="E17" i="14"/>
  <c r="E18" i="14"/>
  <c r="E19" i="14"/>
  <c r="E20" i="14"/>
  <c r="E21" i="14"/>
  <c r="E22" i="14"/>
  <c r="E23" i="14"/>
  <c r="E24" i="14"/>
  <c r="E25" i="14"/>
  <c r="E26" i="14"/>
  <c r="E6" i="14"/>
  <c r="E7" i="11"/>
  <c r="E8" i="11"/>
  <c r="E9" i="11"/>
  <c r="E10" i="11"/>
  <c r="E11" i="11"/>
  <c r="E12" i="11"/>
  <c r="E13" i="11"/>
  <c r="E14" i="11"/>
  <c r="E15" i="11"/>
  <c r="E16" i="11"/>
  <c r="E17" i="11"/>
  <c r="E18" i="11"/>
  <c r="E19" i="11"/>
  <c r="E20" i="11"/>
  <c r="E21" i="11"/>
  <c r="E22" i="11"/>
  <c r="E23" i="11"/>
  <c r="E24" i="11"/>
  <c r="E6" i="11"/>
  <c r="A8" i="158"/>
  <c r="A2" i="162" l="1"/>
  <c r="A2" i="163"/>
  <c r="K25" i="42"/>
  <c r="J25" i="42"/>
  <c r="K105" i="41"/>
  <c r="J105" i="41"/>
  <c r="F27" i="36"/>
  <c r="H31" i="6"/>
  <c r="G31" i="6"/>
  <c r="H30" i="5"/>
  <c r="G30" i="5"/>
  <c r="P105" i="41" l="1"/>
  <c r="Q105" i="41" s="1"/>
  <c r="L8" i="23"/>
  <c r="M8" i="23"/>
  <c r="L9" i="23"/>
  <c r="M9" i="23"/>
  <c r="L10" i="23"/>
  <c r="M10" i="23"/>
  <c r="L11" i="23"/>
  <c r="M11" i="23"/>
  <c r="L12" i="23"/>
  <c r="M12" i="23"/>
  <c r="L13" i="23"/>
  <c r="M13" i="23"/>
  <c r="L14" i="23"/>
  <c r="M14" i="23"/>
  <c r="L15" i="23"/>
  <c r="M15" i="23"/>
  <c r="L16" i="23"/>
  <c r="M16" i="23"/>
  <c r="L17" i="23"/>
  <c r="M17" i="23"/>
  <c r="L18" i="23"/>
  <c r="M18" i="23"/>
  <c r="L19" i="23"/>
  <c r="M19" i="23"/>
  <c r="L20" i="23"/>
  <c r="M20" i="23"/>
  <c r="L21" i="23"/>
  <c r="M21" i="23"/>
  <c r="L22" i="23"/>
  <c r="M22" i="23"/>
  <c r="L23" i="23"/>
  <c r="M23" i="23"/>
  <c r="L24" i="23"/>
  <c r="M24" i="23"/>
  <c r="L25" i="23"/>
  <c r="M25" i="23"/>
  <c r="L26" i="23"/>
  <c r="M26" i="23"/>
  <c r="L27" i="23"/>
  <c r="M27" i="23"/>
  <c r="L28" i="23"/>
  <c r="M28" i="23"/>
  <c r="L29" i="23"/>
  <c r="M29" i="23"/>
  <c r="L30" i="23"/>
  <c r="M30" i="23"/>
  <c r="K8" i="99"/>
  <c r="L8" i="99"/>
  <c r="K9" i="99"/>
  <c r="L9" i="99"/>
  <c r="K10" i="99"/>
  <c r="L10" i="99"/>
  <c r="K11" i="99"/>
  <c r="L11" i="99"/>
  <c r="K12" i="99"/>
  <c r="L12" i="99"/>
  <c r="K13" i="99"/>
  <c r="L13" i="99"/>
  <c r="K14" i="99"/>
  <c r="L14" i="99"/>
  <c r="K15" i="99"/>
  <c r="L15" i="99"/>
  <c r="K16" i="99"/>
  <c r="L16" i="99"/>
  <c r="K17" i="99"/>
  <c r="L17" i="99"/>
  <c r="K18" i="99"/>
  <c r="L18" i="99"/>
  <c r="K19" i="99"/>
  <c r="L19" i="99"/>
  <c r="K20" i="99"/>
  <c r="L20" i="99"/>
  <c r="K21" i="99"/>
  <c r="L21" i="99"/>
  <c r="K22" i="99"/>
  <c r="L22" i="99"/>
  <c r="K23" i="99"/>
  <c r="L23" i="99"/>
  <c r="K24" i="99"/>
  <c r="L24" i="99"/>
  <c r="K25" i="99"/>
  <c r="L25" i="99"/>
  <c r="K26" i="99"/>
  <c r="L26" i="99"/>
  <c r="K27" i="99"/>
  <c r="L27" i="99"/>
  <c r="K28" i="99"/>
  <c r="L28" i="99"/>
  <c r="K29" i="99"/>
  <c r="L29" i="99"/>
  <c r="K30" i="99"/>
  <c r="L30" i="99"/>
  <c r="K31" i="99"/>
  <c r="L31" i="99"/>
  <c r="K8" i="116"/>
  <c r="L8" i="116"/>
  <c r="K9" i="116"/>
  <c r="L9" i="116"/>
  <c r="K10" i="116"/>
  <c r="L10" i="116"/>
  <c r="K11" i="116"/>
  <c r="L11" i="116"/>
  <c r="K12" i="116"/>
  <c r="L12" i="116"/>
  <c r="K13" i="116"/>
  <c r="L13" i="116"/>
  <c r="K14" i="116"/>
  <c r="L14" i="116"/>
  <c r="K15" i="116"/>
  <c r="L15" i="116"/>
  <c r="K16" i="116"/>
  <c r="L16" i="116"/>
  <c r="K17" i="116"/>
  <c r="L17" i="116"/>
  <c r="K18" i="116"/>
  <c r="L18" i="116"/>
  <c r="K19" i="116"/>
  <c r="L19" i="116"/>
  <c r="K20" i="116"/>
  <c r="L20" i="116"/>
  <c r="K21" i="116"/>
  <c r="L21" i="116"/>
  <c r="K22" i="116"/>
  <c r="L22" i="116"/>
  <c r="K23" i="116"/>
  <c r="L23" i="116"/>
  <c r="K24" i="116"/>
  <c r="L24" i="116"/>
  <c r="K25" i="116"/>
  <c r="L25" i="116"/>
  <c r="K26" i="116"/>
  <c r="L26" i="116"/>
  <c r="K27" i="116"/>
  <c r="L27" i="116"/>
  <c r="K28" i="116"/>
  <c r="L28" i="116"/>
  <c r="L8" i="26"/>
  <c r="M8" i="26"/>
  <c r="L9" i="26"/>
  <c r="M9" i="26"/>
  <c r="L10" i="26"/>
  <c r="M10" i="26"/>
  <c r="L11" i="26"/>
  <c r="M11" i="26"/>
  <c r="L12" i="26"/>
  <c r="M12" i="26"/>
  <c r="L13" i="26"/>
  <c r="M13" i="26"/>
  <c r="L14" i="26"/>
  <c r="M14" i="26"/>
  <c r="L15" i="26"/>
  <c r="M15" i="26"/>
  <c r="L16" i="26"/>
  <c r="M16" i="26"/>
  <c r="L17" i="26"/>
  <c r="M17" i="26"/>
  <c r="L18" i="26"/>
  <c r="M18" i="26"/>
  <c r="L19" i="26"/>
  <c r="M19" i="26"/>
  <c r="L20" i="26"/>
  <c r="M20" i="26"/>
  <c r="L21" i="26"/>
  <c r="M21" i="26"/>
  <c r="L22" i="26"/>
  <c r="M22" i="26"/>
  <c r="L23" i="26"/>
  <c r="M23" i="26"/>
  <c r="L24" i="26"/>
  <c r="M24" i="26"/>
  <c r="L25" i="26"/>
  <c r="M25" i="26"/>
  <c r="L26" i="26"/>
  <c r="M26" i="26"/>
  <c r="L27" i="26"/>
  <c r="M27" i="26"/>
  <c r="L28" i="26"/>
  <c r="M28" i="26"/>
  <c r="L29" i="26"/>
  <c r="M29" i="26"/>
  <c r="L30" i="26"/>
  <c r="M30" i="26"/>
  <c r="L31" i="26"/>
  <c r="M31" i="26"/>
  <c r="L32" i="26"/>
  <c r="M32" i="26"/>
  <c r="J7" i="124"/>
  <c r="K7" i="124"/>
  <c r="J8" i="124"/>
  <c r="K8" i="124"/>
  <c r="J9" i="124"/>
  <c r="K9" i="124"/>
  <c r="J10" i="124"/>
  <c r="K10" i="124"/>
  <c r="J11" i="124"/>
  <c r="K11" i="124"/>
  <c r="J12" i="124"/>
  <c r="K12" i="124"/>
  <c r="J13" i="124"/>
  <c r="K13" i="124"/>
  <c r="J14" i="124"/>
  <c r="K14" i="124"/>
  <c r="J15" i="124"/>
  <c r="K15" i="124"/>
  <c r="J16" i="124"/>
  <c r="K16" i="124"/>
  <c r="J17" i="124"/>
  <c r="K17" i="124"/>
  <c r="J18" i="124"/>
  <c r="K18" i="124"/>
  <c r="J19" i="124"/>
  <c r="K19" i="124"/>
  <c r="J20" i="124"/>
  <c r="K20" i="124"/>
  <c r="J21" i="124"/>
  <c r="K21" i="124"/>
  <c r="J22" i="124"/>
  <c r="K22" i="124"/>
  <c r="J23" i="124"/>
  <c r="K23" i="124"/>
  <c r="J24" i="124"/>
  <c r="K24" i="124"/>
  <c r="J25" i="124"/>
  <c r="K25" i="124"/>
  <c r="J26" i="124"/>
  <c r="K26" i="124"/>
  <c r="I7" i="36"/>
  <c r="J7" i="36"/>
  <c r="I8" i="36"/>
  <c r="J8" i="36"/>
  <c r="I9" i="36"/>
  <c r="J9" i="36"/>
  <c r="I10" i="36"/>
  <c r="J10" i="36"/>
  <c r="I11" i="36"/>
  <c r="J11" i="36"/>
  <c r="I12" i="36"/>
  <c r="J12" i="36"/>
  <c r="I13" i="36"/>
  <c r="J13" i="36"/>
  <c r="I14" i="36"/>
  <c r="J14" i="36"/>
  <c r="I15" i="36"/>
  <c r="J15" i="36"/>
  <c r="I16" i="36"/>
  <c r="J16" i="36"/>
  <c r="I17" i="36"/>
  <c r="J17" i="36"/>
  <c r="I18" i="36"/>
  <c r="J18" i="36"/>
  <c r="I19" i="36"/>
  <c r="J19" i="36"/>
  <c r="I20" i="36"/>
  <c r="J20" i="36"/>
  <c r="I21" i="36"/>
  <c r="J21" i="36"/>
  <c r="I22" i="36"/>
  <c r="J22" i="36"/>
  <c r="I23" i="36"/>
  <c r="J23" i="36"/>
  <c r="I24" i="36"/>
  <c r="J24" i="36"/>
  <c r="I25" i="36"/>
  <c r="J25" i="36"/>
  <c r="I26" i="36"/>
  <c r="J26" i="36"/>
  <c r="O9" i="126"/>
  <c r="P9" i="126"/>
  <c r="O10" i="126"/>
  <c r="P10" i="126"/>
  <c r="O11" i="126"/>
  <c r="P11" i="126"/>
  <c r="O12" i="126"/>
  <c r="P12" i="126"/>
  <c r="O13" i="126"/>
  <c r="P13" i="126"/>
  <c r="O14" i="126"/>
  <c r="P14" i="126"/>
  <c r="O15" i="126"/>
  <c r="P15" i="126"/>
  <c r="O16" i="126"/>
  <c r="P16" i="126"/>
  <c r="O17" i="126"/>
  <c r="P17" i="126"/>
  <c r="O18" i="126"/>
  <c r="P18" i="126"/>
  <c r="O19" i="126"/>
  <c r="P19" i="126"/>
  <c r="O20" i="126"/>
  <c r="P20" i="126"/>
  <c r="O21" i="126"/>
  <c r="P21" i="126"/>
  <c r="O22" i="126"/>
  <c r="P22" i="126"/>
  <c r="O23" i="126"/>
  <c r="P23" i="126"/>
  <c r="O24" i="126"/>
  <c r="P24" i="126"/>
  <c r="O25" i="126"/>
  <c r="P25" i="126"/>
  <c r="O26" i="126"/>
  <c r="P26" i="126"/>
  <c r="O27" i="126"/>
  <c r="P27" i="126"/>
  <c r="O8" i="126"/>
  <c r="O9" i="154"/>
  <c r="O10" i="154"/>
  <c r="O11" i="154"/>
  <c r="O12" i="154"/>
  <c r="O13" i="154"/>
  <c r="O14" i="154"/>
  <c r="O15" i="154"/>
  <c r="O16" i="154"/>
  <c r="O17" i="154"/>
  <c r="O18" i="154"/>
  <c r="O19" i="154"/>
  <c r="O20" i="154"/>
  <c r="O21" i="154"/>
  <c r="O22" i="154"/>
  <c r="O23" i="154"/>
  <c r="O24" i="154"/>
  <c r="O26" i="154"/>
  <c r="N9" i="154"/>
  <c r="N10" i="154"/>
  <c r="N11" i="154"/>
  <c r="N12" i="154"/>
  <c r="N13" i="154"/>
  <c r="N14" i="154"/>
  <c r="N15" i="154"/>
  <c r="N16" i="154"/>
  <c r="N17" i="154"/>
  <c r="N18" i="154"/>
  <c r="N19" i="154"/>
  <c r="N20" i="154"/>
  <c r="N21" i="154"/>
  <c r="N22" i="154"/>
  <c r="N23" i="154"/>
  <c r="N24" i="154"/>
  <c r="N26" i="154"/>
  <c r="P8" i="156"/>
  <c r="P9" i="156"/>
  <c r="P10" i="156"/>
  <c r="P11" i="156"/>
  <c r="P12" i="156"/>
  <c r="P13" i="156"/>
  <c r="P14" i="156"/>
  <c r="P15" i="156"/>
  <c r="P16" i="156"/>
  <c r="P17" i="156"/>
  <c r="P18" i="156"/>
  <c r="P19" i="156"/>
  <c r="P20" i="156"/>
  <c r="P21" i="156"/>
  <c r="P22" i="156"/>
  <c r="P23" i="156"/>
  <c r="P24" i="156"/>
  <c r="P25" i="156"/>
  <c r="P26" i="156"/>
  <c r="P27" i="156"/>
  <c r="P29" i="156"/>
  <c r="O8" i="156"/>
  <c r="O9" i="156"/>
  <c r="O10" i="156"/>
  <c r="O11" i="156"/>
  <c r="O12" i="156"/>
  <c r="O13" i="156"/>
  <c r="O14" i="156"/>
  <c r="O15" i="156"/>
  <c r="O16" i="156"/>
  <c r="O17" i="156"/>
  <c r="O18" i="156"/>
  <c r="O19" i="156"/>
  <c r="O20" i="156"/>
  <c r="O21" i="156"/>
  <c r="O22" i="156"/>
  <c r="O23" i="156"/>
  <c r="O24" i="156"/>
  <c r="O25" i="156"/>
  <c r="O26" i="156"/>
  <c r="O27" i="156"/>
  <c r="O29" i="156"/>
  <c r="P8" i="155"/>
  <c r="P9" i="155"/>
  <c r="P10" i="155"/>
  <c r="P11" i="155"/>
  <c r="P12" i="155"/>
  <c r="P13" i="155"/>
  <c r="P14" i="155"/>
  <c r="P15" i="155"/>
  <c r="P16" i="155"/>
  <c r="P17" i="155"/>
  <c r="P18" i="155"/>
  <c r="P19" i="155"/>
  <c r="P20" i="155"/>
  <c r="P21" i="155"/>
  <c r="P22" i="155"/>
  <c r="P23" i="155"/>
  <c r="P24" i="155"/>
  <c r="P25" i="155"/>
  <c r="P26" i="155"/>
  <c r="P27" i="155"/>
  <c r="P28" i="155"/>
  <c r="P29" i="155"/>
  <c r="P31" i="155"/>
  <c r="O8" i="155"/>
  <c r="O9" i="155"/>
  <c r="O10" i="155"/>
  <c r="O11" i="155"/>
  <c r="O12" i="155"/>
  <c r="O13" i="155"/>
  <c r="O14" i="155"/>
  <c r="O15" i="155"/>
  <c r="O16" i="155"/>
  <c r="O17" i="155"/>
  <c r="O18" i="155"/>
  <c r="O19" i="155"/>
  <c r="O20" i="155"/>
  <c r="O21" i="155"/>
  <c r="O22" i="155"/>
  <c r="O23" i="155"/>
  <c r="O24" i="155"/>
  <c r="O25" i="155"/>
  <c r="O26" i="155"/>
  <c r="O27" i="155"/>
  <c r="O28" i="155"/>
  <c r="O29" i="155"/>
  <c r="O31" i="155"/>
  <c r="Q101" i="41"/>
  <c r="Q104" i="41"/>
  <c r="Q102" i="41"/>
  <c r="O101" i="41"/>
  <c r="O102" i="41"/>
  <c r="O104" i="41"/>
  <c r="P8" i="42"/>
  <c r="Q8" i="42" s="1"/>
  <c r="P9" i="42"/>
  <c r="Q9" i="42" s="1"/>
  <c r="P11" i="42"/>
  <c r="P12" i="42"/>
  <c r="P13" i="42"/>
  <c r="P14" i="42"/>
  <c r="P15" i="42"/>
  <c r="P16" i="42"/>
  <c r="P17" i="42"/>
  <c r="P18" i="42"/>
  <c r="P19" i="42"/>
  <c r="P20" i="42"/>
  <c r="P21" i="42"/>
  <c r="P22" i="42"/>
  <c r="P23" i="42"/>
  <c r="P24" i="42"/>
  <c r="O8" i="42"/>
  <c r="O11" i="42"/>
  <c r="O12" i="42"/>
  <c r="O13" i="42"/>
  <c r="O14" i="42"/>
  <c r="O15" i="42"/>
  <c r="O16" i="42"/>
  <c r="O17" i="42"/>
  <c r="O18" i="42"/>
  <c r="O19" i="42"/>
  <c r="O20" i="42"/>
  <c r="O21" i="42"/>
  <c r="O22" i="42"/>
  <c r="O23" i="42"/>
  <c r="O24" i="42"/>
  <c r="P7" i="42"/>
  <c r="Q7" i="42" s="1"/>
  <c r="O7" i="42"/>
  <c r="Q8" i="38"/>
  <c r="Q9" i="38"/>
  <c r="Q10" i="38"/>
  <c r="Q11" i="38"/>
  <c r="Q12" i="38"/>
  <c r="Q13" i="38"/>
  <c r="Q14" i="38"/>
  <c r="Q15" i="38"/>
  <c r="Q16" i="38"/>
  <c r="Q17" i="38"/>
  <c r="Q18" i="38"/>
  <c r="Q19" i="38"/>
  <c r="Q20" i="38"/>
  <c r="Q21" i="38"/>
  <c r="Q22" i="38"/>
  <c r="Q23" i="38"/>
  <c r="Q24" i="38"/>
  <c r="Q25" i="38"/>
  <c r="Q26" i="38"/>
  <c r="Q27" i="38"/>
  <c r="Q28" i="38"/>
  <c r="Q29" i="38"/>
  <c r="Q30" i="38"/>
  <c r="Q31" i="38"/>
  <c r="Q32" i="38"/>
  <c r="Q33" i="38"/>
  <c r="P8" i="38"/>
  <c r="P9" i="38"/>
  <c r="P10" i="38"/>
  <c r="P11" i="38"/>
  <c r="P12" i="38"/>
  <c r="P13" i="38"/>
  <c r="P14" i="38"/>
  <c r="P15" i="38"/>
  <c r="P16" i="38"/>
  <c r="P17" i="38"/>
  <c r="P18" i="38"/>
  <c r="P19" i="38"/>
  <c r="P20" i="38"/>
  <c r="P21" i="38"/>
  <c r="P22" i="38"/>
  <c r="P23" i="38"/>
  <c r="P24" i="38"/>
  <c r="P25" i="38"/>
  <c r="P26" i="38"/>
  <c r="P27" i="38"/>
  <c r="P28" i="38"/>
  <c r="P29" i="38"/>
  <c r="P30" i="38"/>
  <c r="P31" i="38"/>
  <c r="P32" i="38"/>
  <c r="P33" i="38"/>
  <c r="O8" i="38"/>
  <c r="O9" i="38"/>
  <c r="O10" i="38"/>
  <c r="O11" i="38"/>
  <c r="O12" i="38"/>
  <c r="O13" i="38"/>
  <c r="O14" i="38"/>
  <c r="O15" i="38"/>
  <c r="O16" i="38"/>
  <c r="O17" i="38"/>
  <c r="O18" i="38"/>
  <c r="O19" i="38"/>
  <c r="O20" i="38"/>
  <c r="O21" i="38"/>
  <c r="O22" i="38"/>
  <c r="O23" i="38"/>
  <c r="O24" i="38"/>
  <c r="O25" i="38"/>
  <c r="O26" i="38"/>
  <c r="O27" i="38"/>
  <c r="O28" i="38"/>
  <c r="O29" i="38"/>
  <c r="O30" i="38"/>
  <c r="O31" i="38"/>
  <c r="O32" i="38"/>
  <c r="O33" i="38"/>
  <c r="N8" i="38"/>
  <c r="N9" i="38"/>
  <c r="N10" i="38"/>
  <c r="N11" i="38"/>
  <c r="N12" i="38"/>
  <c r="N13" i="38"/>
  <c r="N14" i="38"/>
  <c r="N15" i="38"/>
  <c r="N16" i="38"/>
  <c r="N17" i="38"/>
  <c r="N18" i="38"/>
  <c r="N19" i="38"/>
  <c r="N20" i="38"/>
  <c r="N21" i="38"/>
  <c r="N22" i="38"/>
  <c r="N23" i="38"/>
  <c r="N24" i="38"/>
  <c r="N25" i="38"/>
  <c r="N26" i="38"/>
  <c r="N27" i="38"/>
  <c r="N28" i="38"/>
  <c r="N29" i="38"/>
  <c r="N30" i="38"/>
  <c r="N31" i="38"/>
  <c r="N32" i="38"/>
  <c r="N33" i="38"/>
  <c r="P9" i="39"/>
  <c r="P10" i="39"/>
  <c r="P11" i="39"/>
  <c r="P12" i="39"/>
  <c r="P13" i="39"/>
  <c r="P14" i="39"/>
  <c r="P15" i="39"/>
  <c r="P16" i="39"/>
  <c r="P17" i="39"/>
  <c r="P18" i="39"/>
  <c r="P19" i="39"/>
  <c r="P20" i="39"/>
  <c r="P21" i="39"/>
  <c r="P22" i="39"/>
  <c r="P23" i="39"/>
  <c r="P24" i="39"/>
  <c r="P25" i="39"/>
  <c r="P26" i="39"/>
  <c r="P27" i="39"/>
  <c r="P28" i="39"/>
  <c r="P29" i="39"/>
  <c r="P30" i="39"/>
  <c r="P31" i="39"/>
  <c r="O8" i="39"/>
  <c r="P8" i="39" s="1"/>
  <c r="O9" i="39"/>
  <c r="O10" i="39"/>
  <c r="O11" i="39"/>
  <c r="O12" i="39"/>
  <c r="O13" i="39"/>
  <c r="O14" i="39"/>
  <c r="O15" i="39"/>
  <c r="O16" i="39"/>
  <c r="O17" i="39"/>
  <c r="O18" i="39"/>
  <c r="O19" i="39"/>
  <c r="O20" i="39"/>
  <c r="O21" i="39"/>
  <c r="O22" i="39"/>
  <c r="O23" i="39"/>
  <c r="O24" i="39"/>
  <c r="O25" i="39"/>
  <c r="O26" i="39"/>
  <c r="O27" i="39"/>
  <c r="O28" i="39"/>
  <c r="O29" i="39"/>
  <c r="O30" i="39"/>
  <c r="O31" i="39"/>
  <c r="N8" i="39"/>
  <c r="N9" i="39"/>
  <c r="N10" i="39"/>
  <c r="N11" i="39"/>
  <c r="N12" i="39"/>
  <c r="N13" i="39"/>
  <c r="N14" i="39"/>
  <c r="N15" i="39"/>
  <c r="N16" i="39"/>
  <c r="N17" i="39"/>
  <c r="N18" i="39"/>
  <c r="N19" i="39"/>
  <c r="N20" i="39"/>
  <c r="N21" i="39"/>
  <c r="N22" i="39"/>
  <c r="N23" i="39"/>
  <c r="N24" i="39"/>
  <c r="N25" i="39"/>
  <c r="N26" i="39"/>
  <c r="N27" i="39"/>
  <c r="N28" i="39"/>
  <c r="N29" i="39"/>
  <c r="N30" i="39"/>
  <c r="N31" i="39"/>
  <c r="P8" i="40"/>
  <c r="P9" i="40"/>
  <c r="P10" i="40"/>
  <c r="P11" i="40"/>
  <c r="P12" i="40"/>
  <c r="P13" i="40"/>
  <c r="P14" i="40"/>
  <c r="P15" i="40"/>
  <c r="P16" i="40"/>
  <c r="P17" i="40"/>
  <c r="P18" i="40"/>
  <c r="P19" i="40"/>
  <c r="P20" i="40"/>
  <c r="P21" i="40"/>
  <c r="P22" i="40"/>
  <c r="P23" i="40"/>
  <c r="P24" i="40"/>
  <c r="P25" i="40"/>
  <c r="P26" i="40"/>
  <c r="P27" i="40"/>
  <c r="P28" i="40"/>
  <c r="P29" i="40"/>
  <c r="P30" i="40"/>
  <c r="P31" i="40"/>
  <c r="O8" i="40"/>
  <c r="O9" i="40"/>
  <c r="O10" i="40"/>
  <c r="O11" i="40"/>
  <c r="O12" i="40"/>
  <c r="O13" i="40"/>
  <c r="O14" i="40"/>
  <c r="O15" i="40"/>
  <c r="O16" i="40"/>
  <c r="O17" i="40"/>
  <c r="O18" i="40"/>
  <c r="O19" i="40"/>
  <c r="O20" i="40"/>
  <c r="O21" i="40"/>
  <c r="O22" i="40"/>
  <c r="O23" i="40"/>
  <c r="O24" i="40"/>
  <c r="O25" i="40"/>
  <c r="O26" i="40"/>
  <c r="O27" i="40"/>
  <c r="O28" i="40"/>
  <c r="O29" i="40"/>
  <c r="O30" i="40"/>
  <c r="O31" i="40"/>
  <c r="N8" i="40"/>
  <c r="N9" i="40"/>
  <c r="N10" i="40"/>
  <c r="N11" i="40"/>
  <c r="N12" i="40"/>
  <c r="N13" i="40"/>
  <c r="N14" i="40"/>
  <c r="N15" i="40"/>
  <c r="N16" i="40"/>
  <c r="N17" i="40"/>
  <c r="N18" i="40"/>
  <c r="N19" i="40"/>
  <c r="N20" i="40"/>
  <c r="N21" i="40"/>
  <c r="N22" i="40"/>
  <c r="N23" i="40"/>
  <c r="N24" i="40"/>
  <c r="N25" i="40"/>
  <c r="N26" i="40"/>
  <c r="N27" i="40"/>
  <c r="N28" i="40"/>
  <c r="N29" i="40"/>
  <c r="N30" i="40"/>
  <c r="N31" i="40"/>
  <c r="P8" i="43"/>
  <c r="P9" i="43"/>
  <c r="P10" i="43"/>
  <c r="O8" i="120"/>
  <c r="O9" i="120"/>
  <c r="O10" i="120"/>
  <c r="O11" i="120"/>
  <c r="O12" i="120"/>
  <c r="O13" i="120"/>
  <c r="O14" i="120"/>
  <c r="O15" i="120"/>
  <c r="O16" i="120"/>
  <c r="O17" i="120"/>
  <c r="O18" i="120"/>
  <c r="O19" i="120"/>
  <c r="O20" i="120"/>
  <c r="O21" i="120"/>
  <c r="O22" i="120"/>
  <c r="O23" i="120"/>
  <c r="O24" i="120"/>
  <c r="O25" i="120"/>
  <c r="O26" i="120"/>
  <c r="O27" i="120"/>
  <c r="O28" i="120"/>
  <c r="N8" i="120"/>
  <c r="N9" i="120"/>
  <c r="N10" i="120"/>
  <c r="N11" i="120"/>
  <c r="N12" i="120"/>
  <c r="N13" i="120"/>
  <c r="N14" i="120"/>
  <c r="N15" i="120"/>
  <c r="N16" i="120"/>
  <c r="N17" i="120"/>
  <c r="N18" i="120"/>
  <c r="N19" i="120"/>
  <c r="N20" i="120"/>
  <c r="N21" i="120"/>
  <c r="N22" i="120"/>
  <c r="N23" i="120"/>
  <c r="N24" i="120"/>
  <c r="N25" i="120"/>
  <c r="N26" i="120"/>
  <c r="N27" i="120"/>
  <c r="N28" i="120"/>
  <c r="L7" i="45"/>
  <c r="L8" i="45"/>
  <c r="L9" i="45"/>
  <c r="L10" i="45"/>
  <c r="L11" i="45"/>
  <c r="L12" i="45"/>
  <c r="L13" i="45"/>
  <c r="L14" i="45"/>
  <c r="L15" i="45"/>
  <c r="L16" i="45"/>
  <c r="L17" i="45"/>
  <c r="L18" i="45"/>
  <c r="L19" i="45"/>
  <c r="L20" i="45"/>
  <c r="L21" i="45"/>
  <c r="L22" i="45"/>
  <c r="L23" i="45"/>
  <c r="L24" i="45"/>
  <c r="L25" i="45"/>
  <c r="L26" i="45"/>
  <c r="L27" i="45"/>
  <c r="K7" i="45"/>
  <c r="K8" i="45"/>
  <c r="K9" i="45"/>
  <c r="K10" i="45"/>
  <c r="K11" i="45"/>
  <c r="K12" i="45"/>
  <c r="K13" i="45"/>
  <c r="K14" i="45"/>
  <c r="K15" i="45"/>
  <c r="K16" i="45"/>
  <c r="K17" i="45"/>
  <c r="K18" i="45"/>
  <c r="K19" i="45"/>
  <c r="K20" i="45"/>
  <c r="K21" i="45"/>
  <c r="K22" i="45"/>
  <c r="K23" i="45"/>
  <c r="K24" i="45"/>
  <c r="K25" i="45"/>
  <c r="K26" i="45"/>
  <c r="K27" i="45"/>
  <c r="O8" i="46"/>
  <c r="O9" i="46"/>
  <c r="O10" i="46"/>
  <c r="O11" i="46"/>
  <c r="O12" i="46"/>
  <c r="O13" i="46"/>
  <c r="P13" i="46" s="1"/>
  <c r="O14" i="46"/>
  <c r="O15" i="46"/>
  <c r="O16" i="46"/>
  <c r="O17" i="46"/>
  <c r="O18" i="46"/>
  <c r="O19" i="46"/>
  <c r="O20" i="46"/>
  <c r="O21" i="46"/>
  <c r="P21" i="46" s="1"/>
  <c r="O22" i="46"/>
  <c r="O23" i="46"/>
  <c r="O24" i="46"/>
  <c r="O25" i="46"/>
  <c r="P25" i="46" s="1"/>
  <c r="O26" i="46"/>
  <c r="O27" i="46"/>
  <c r="K8" i="46"/>
  <c r="Q8" i="46" s="1"/>
  <c r="K9" i="46"/>
  <c r="Q9" i="46" s="1"/>
  <c r="K10" i="46"/>
  <c r="Q10" i="46" s="1"/>
  <c r="K11" i="46"/>
  <c r="Q11" i="46" s="1"/>
  <c r="K12" i="46"/>
  <c r="K13" i="46"/>
  <c r="Q13" i="46" s="1"/>
  <c r="K14" i="46"/>
  <c r="Q14" i="46" s="1"/>
  <c r="K15" i="46"/>
  <c r="Q15" i="46" s="1"/>
  <c r="K16" i="46"/>
  <c r="Q16" i="46" s="1"/>
  <c r="K17" i="46"/>
  <c r="Q17" i="46" s="1"/>
  <c r="K18" i="46"/>
  <c r="Q18" i="46" s="1"/>
  <c r="K19" i="46"/>
  <c r="Q19" i="46" s="1"/>
  <c r="K20" i="46"/>
  <c r="K21" i="46"/>
  <c r="Q21" i="46" s="1"/>
  <c r="K22" i="46"/>
  <c r="Q22" i="46" s="1"/>
  <c r="K23" i="46"/>
  <c r="Q23" i="46" s="1"/>
  <c r="K24" i="46"/>
  <c r="Q24" i="46" s="1"/>
  <c r="K25" i="46"/>
  <c r="Q25" i="46" s="1"/>
  <c r="K26" i="46"/>
  <c r="Q26" i="46" s="1"/>
  <c r="K27" i="46"/>
  <c r="Q27" i="46" s="1"/>
  <c r="K7" i="46"/>
  <c r="O7" i="46"/>
  <c r="Q12" i="46"/>
  <c r="Q20" i="46"/>
  <c r="P12" i="46"/>
  <c r="P17" i="46"/>
  <c r="P20" i="46"/>
  <c r="G7" i="47"/>
  <c r="G8" i="47"/>
  <c r="G9" i="47"/>
  <c r="G10" i="47"/>
  <c r="G11" i="47"/>
  <c r="G12" i="47"/>
  <c r="G13" i="47"/>
  <c r="G14" i="47"/>
  <c r="G15" i="47"/>
  <c r="G16" i="47"/>
  <c r="G17" i="47"/>
  <c r="G18" i="47"/>
  <c r="G19" i="47"/>
  <c r="G20" i="47"/>
  <c r="G21" i="47"/>
  <c r="G22" i="47"/>
  <c r="G23" i="47"/>
  <c r="G24" i="47"/>
  <c r="G25" i="47"/>
  <c r="G26" i="47"/>
  <c r="G27" i="47"/>
  <c r="G28" i="47"/>
  <c r="M11" i="130"/>
  <c r="M12" i="130"/>
  <c r="M13" i="130"/>
  <c r="M14" i="130"/>
  <c r="M15" i="130"/>
  <c r="M16" i="130"/>
  <c r="M17" i="130"/>
  <c r="M18" i="130"/>
  <c r="M7" i="152"/>
  <c r="M8" i="152"/>
  <c r="M9" i="152"/>
  <c r="M10" i="152"/>
  <c r="M11" i="152"/>
  <c r="M12" i="152"/>
  <c r="M13" i="152"/>
  <c r="M14" i="152"/>
  <c r="M15" i="152"/>
  <c r="M16" i="152"/>
  <c r="M17" i="152"/>
  <c r="M18" i="152"/>
  <c r="M19" i="152"/>
  <c r="M20" i="152"/>
  <c r="M21" i="152"/>
  <c r="M22" i="152"/>
  <c r="M23" i="152"/>
  <c r="M24" i="152"/>
  <c r="M25" i="152"/>
  <c r="M26" i="152"/>
  <c r="M27" i="152"/>
  <c r="M28" i="152"/>
  <c r="L7" i="152"/>
  <c r="L8" i="152"/>
  <c r="L9" i="152"/>
  <c r="L10" i="152"/>
  <c r="L11" i="152"/>
  <c r="L12" i="152"/>
  <c r="L13" i="152"/>
  <c r="L14" i="152"/>
  <c r="L15" i="152"/>
  <c r="L16" i="152"/>
  <c r="L17" i="152"/>
  <c r="L18" i="152"/>
  <c r="L19" i="152"/>
  <c r="L20" i="152"/>
  <c r="L21" i="152"/>
  <c r="L22" i="152"/>
  <c r="L23" i="152"/>
  <c r="L24" i="152"/>
  <c r="L25" i="152"/>
  <c r="L26" i="152"/>
  <c r="L27" i="152"/>
  <c r="L28" i="152"/>
  <c r="J8" i="52"/>
  <c r="J10" i="52"/>
  <c r="J11" i="52"/>
  <c r="J12" i="52"/>
  <c r="J13" i="52"/>
  <c r="J14" i="52"/>
  <c r="J15" i="52"/>
  <c r="J16" i="52"/>
  <c r="J17" i="52"/>
  <c r="J18" i="52"/>
  <c r="J19" i="52"/>
  <c r="J20" i="52"/>
  <c r="J21" i="52"/>
  <c r="J22" i="52"/>
  <c r="J23" i="52"/>
  <c r="J24" i="52"/>
  <c r="J25" i="52"/>
  <c r="J26" i="52"/>
  <c r="J27" i="52"/>
  <c r="J28" i="52"/>
  <c r="J29" i="52"/>
  <c r="I7" i="52"/>
  <c r="J7" i="52" s="1"/>
  <c r="I8" i="52"/>
  <c r="I9" i="52"/>
  <c r="J9" i="52" s="1"/>
  <c r="I10" i="52"/>
  <c r="I11" i="52"/>
  <c r="I12" i="52"/>
  <c r="I13" i="52"/>
  <c r="I14" i="52"/>
  <c r="I15" i="52"/>
  <c r="I16" i="52"/>
  <c r="I17" i="52"/>
  <c r="I18" i="52"/>
  <c r="I19" i="52"/>
  <c r="I20" i="52"/>
  <c r="I21" i="52"/>
  <c r="I22" i="52"/>
  <c r="I23" i="52"/>
  <c r="I24" i="52"/>
  <c r="I25" i="52"/>
  <c r="I26" i="52"/>
  <c r="I27" i="52"/>
  <c r="I28" i="52"/>
  <c r="I29" i="52"/>
  <c r="G7" i="53"/>
  <c r="G8" i="53"/>
  <c r="G9" i="53"/>
  <c r="G10" i="53"/>
  <c r="G11" i="53"/>
  <c r="G12" i="53"/>
  <c r="G13" i="53"/>
  <c r="G14" i="53"/>
  <c r="G15" i="53"/>
  <c r="G16" i="53"/>
  <c r="G17" i="53"/>
  <c r="G18" i="53"/>
  <c r="G19" i="53"/>
  <c r="G20" i="53"/>
  <c r="G21" i="53"/>
  <c r="G22" i="53"/>
  <c r="G23" i="53"/>
  <c r="G24" i="53"/>
  <c r="G25" i="53"/>
  <c r="G26" i="53"/>
  <c r="G27" i="53"/>
  <c r="G28" i="53"/>
  <c r="F7" i="53"/>
  <c r="F8" i="53"/>
  <c r="F9" i="53"/>
  <c r="F10" i="53"/>
  <c r="F11" i="53"/>
  <c r="F12" i="53"/>
  <c r="F13" i="53"/>
  <c r="F14" i="53"/>
  <c r="F15" i="53"/>
  <c r="F16" i="53"/>
  <c r="F17" i="53"/>
  <c r="F18" i="53"/>
  <c r="F19" i="53"/>
  <c r="F20" i="53"/>
  <c r="F21" i="53"/>
  <c r="F22" i="53"/>
  <c r="F23" i="53"/>
  <c r="F24" i="53"/>
  <c r="F25" i="53"/>
  <c r="F26" i="53"/>
  <c r="F27" i="53"/>
  <c r="F28" i="53"/>
  <c r="L8" i="100"/>
  <c r="L9" i="100"/>
  <c r="L10" i="100"/>
  <c r="L11" i="100"/>
  <c r="L12" i="100"/>
  <c r="L13" i="100"/>
  <c r="L14" i="100"/>
  <c r="L15" i="100"/>
  <c r="L16" i="100"/>
  <c r="L17" i="100"/>
  <c r="L18" i="100"/>
  <c r="L19" i="100"/>
  <c r="L20" i="100"/>
  <c r="L21" i="100"/>
  <c r="L22" i="100"/>
  <c r="L23" i="100"/>
  <c r="L24" i="100"/>
  <c r="L25" i="100"/>
  <c r="L26" i="100"/>
  <c r="L27" i="100"/>
  <c r="L28" i="100"/>
  <c r="K8" i="100"/>
  <c r="K9" i="100"/>
  <c r="K10" i="100"/>
  <c r="K11" i="100"/>
  <c r="K12" i="100"/>
  <c r="K13" i="100"/>
  <c r="K14" i="100"/>
  <c r="K15" i="100"/>
  <c r="K16" i="100"/>
  <c r="K17" i="100"/>
  <c r="K18" i="100"/>
  <c r="K19" i="100"/>
  <c r="K20" i="100"/>
  <c r="K21" i="100"/>
  <c r="K22" i="100"/>
  <c r="K23" i="100"/>
  <c r="K24" i="100"/>
  <c r="K25" i="100"/>
  <c r="K26" i="100"/>
  <c r="K27" i="100"/>
  <c r="K28" i="100"/>
  <c r="L8" i="20"/>
  <c r="L9" i="20"/>
  <c r="L10" i="20"/>
  <c r="L11" i="20"/>
  <c r="L12" i="20"/>
  <c r="L13" i="20"/>
  <c r="L14" i="20"/>
  <c r="L15" i="20"/>
  <c r="L16" i="20"/>
  <c r="L17" i="20"/>
  <c r="L18" i="20"/>
  <c r="L19" i="20"/>
  <c r="L20" i="20"/>
  <c r="L21" i="20"/>
  <c r="L22" i="20"/>
  <c r="L23" i="20"/>
  <c r="L24" i="20"/>
  <c r="L25" i="20"/>
  <c r="L26" i="20"/>
  <c r="L27" i="20"/>
  <c r="L28" i="20"/>
  <c r="K8" i="20"/>
  <c r="K9" i="20"/>
  <c r="K10" i="20"/>
  <c r="K11" i="20"/>
  <c r="K12" i="20"/>
  <c r="K13" i="20"/>
  <c r="K14" i="20"/>
  <c r="K15" i="20"/>
  <c r="K16" i="20"/>
  <c r="K17" i="20"/>
  <c r="K18" i="20"/>
  <c r="K19" i="20"/>
  <c r="K20" i="20"/>
  <c r="K21" i="20"/>
  <c r="K22" i="20"/>
  <c r="K23" i="20"/>
  <c r="K24" i="20"/>
  <c r="K25" i="20"/>
  <c r="K26" i="20"/>
  <c r="K27" i="20"/>
  <c r="K28" i="20"/>
  <c r="L8" i="18"/>
  <c r="L9" i="18"/>
  <c r="L10" i="18"/>
  <c r="L11" i="18"/>
  <c r="L12" i="18"/>
  <c r="L13" i="18"/>
  <c r="L14" i="18"/>
  <c r="L15" i="18"/>
  <c r="L16" i="18"/>
  <c r="L17" i="18"/>
  <c r="L18" i="18"/>
  <c r="L19" i="18"/>
  <c r="L20" i="18"/>
  <c r="L21" i="18"/>
  <c r="L22" i="18"/>
  <c r="L23" i="18"/>
  <c r="L24" i="18"/>
  <c r="L25" i="18"/>
  <c r="L26" i="18"/>
  <c r="L27" i="18"/>
  <c r="L28" i="18"/>
  <c r="K8" i="18"/>
  <c r="K9" i="18"/>
  <c r="K10" i="18"/>
  <c r="K11" i="18"/>
  <c r="K12" i="18"/>
  <c r="K13" i="18"/>
  <c r="K14" i="18"/>
  <c r="K15" i="18"/>
  <c r="K16" i="18"/>
  <c r="K17" i="18"/>
  <c r="K18" i="18"/>
  <c r="K19" i="18"/>
  <c r="K20" i="18"/>
  <c r="K21" i="18"/>
  <c r="K22" i="18"/>
  <c r="K23" i="18"/>
  <c r="K24" i="18"/>
  <c r="K25" i="18"/>
  <c r="K26" i="18"/>
  <c r="K27" i="18"/>
  <c r="K28" i="18"/>
  <c r="K8" i="19"/>
  <c r="K9" i="19"/>
  <c r="K10" i="19"/>
  <c r="K11" i="19"/>
  <c r="K12" i="19"/>
  <c r="K13" i="19"/>
  <c r="K14" i="19"/>
  <c r="K15" i="19"/>
  <c r="K16" i="19"/>
  <c r="K17" i="19"/>
  <c r="K18" i="19"/>
  <c r="K19" i="19"/>
  <c r="K20" i="19"/>
  <c r="K21" i="19"/>
  <c r="K22" i="19"/>
  <c r="K23" i="19"/>
  <c r="K24" i="19"/>
  <c r="K25" i="19"/>
  <c r="K26" i="19"/>
  <c r="K27" i="19"/>
  <c r="J8" i="19"/>
  <c r="J9" i="19"/>
  <c r="J10" i="19"/>
  <c r="J11" i="19"/>
  <c r="J12" i="19"/>
  <c r="J13" i="19"/>
  <c r="J14" i="19"/>
  <c r="J15" i="19"/>
  <c r="J16" i="19"/>
  <c r="J17" i="19"/>
  <c r="J18" i="19"/>
  <c r="J19" i="19"/>
  <c r="J20" i="19"/>
  <c r="J21" i="19"/>
  <c r="J22" i="19"/>
  <c r="J23" i="19"/>
  <c r="J24" i="19"/>
  <c r="J25" i="19"/>
  <c r="J26" i="19"/>
  <c r="J27" i="19"/>
  <c r="I7" i="16"/>
  <c r="I8" i="16"/>
  <c r="I9" i="16"/>
  <c r="I10" i="16"/>
  <c r="I11" i="16"/>
  <c r="I12" i="16"/>
  <c r="I13" i="16"/>
  <c r="I14" i="16"/>
  <c r="I15" i="16"/>
  <c r="I16" i="16"/>
  <c r="I17" i="16"/>
  <c r="I18" i="16"/>
  <c r="I19" i="16"/>
  <c r="I20" i="16"/>
  <c r="I21" i="16"/>
  <c r="I22" i="16"/>
  <c r="I23" i="16"/>
  <c r="I24" i="16"/>
  <c r="I25" i="16"/>
  <c r="I27" i="16"/>
  <c r="I28" i="16"/>
  <c r="H27" i="16"/>
  <c r="H28" i="16"/>
  <c r="H7" i="16"/>
  <c r="H8" i="16"/>
  <c r="H9" i="16"/>
  <c r="H10" i="16"/>
  <c r="H11" i="16"/>
  <c r="H12" i="16"/>
  <c r="H13" i="16"/>
  <c r="H14" i="16"/>
  <c r="H15" i="16"/>
  <c r="H16" i="16"/>
  <c r="H17" i="16"/>
  <c r="H18" i="16"/>
  <c r="H19" i="16"/>
  <c r="H20" i="16"/>
  <c r="H21" i="16"/>
  <c r="H22" i="16"/>
  <c r="H23" i="16"/>
  <c r="H24" i="16"/>
  <c r="H25" i="16"/>
  <c r="H7" i="12"/>
  <c r="H8" i="12"/>
  <c r="H9" i="12"/>
  <c r="H10" i="12"/>
  <c r="H11" i="12"/>
  <c r="H12" i="12"/>
  <c r="H13" i="12"/>
  <c r="H14" i="12"/>
  <c r="H15" i="12"/>
  <c r="H16" i="12"/>
  <c r="H17" i="12"/>
  <c r="H18" i="12"/>
  <c r="H19" i="12"/>
  <c r="H20" i="12"/>
  <c r="H21" i="12"/>
  <c r="H22" i="12"/>
  <c r="H23" i="12"/>
  <c r="H24" i="12"/>
  <c r="H25" i="12"/>
  <c r="H26" i="12"/>
  <c r="H27" i="12"/>
  <c r="H28" i="12"/>
  <c r="H29" i="12"/>
  <c r="G7" i="12"/>
  <c r="G8" i="12"/>
  <c r="G9" i="12"/>
  <c r="G10" i="12"/>
  <c r="G11" i="12"/>
  <c r="G12" i="12"/>
  <c r="G13" i="12"/>
  <c r="G14" i="12"/>
  <c r="G15" i="12"/>
  <c r="G16" i="12"/>
  <c r="G17" i="12"/>
  <c r="G18" i="12"/>
  <c r="G19" i="12"/>
  <c r="G20" i="12"/>
  <c r="G21" i="12"/>
  <c r="G22" i="12"/>
  <c r="G23" i="12"/>
  <c r="G24" i="12"/>
  <c r="G25" i="12"/>
  <c r="G26" i="12"/>
  <c r="G27" i="12"/>
  <c r="G28" i="12"/>
  <c r="G29" i="12"/>
  <c r="J7" i="13"/>
  <c r="J8" i="13"/>
  <c r="J9" i="13"/>
  <c r="J10" i="13"/>
  <c r="J11" i="13"/>
  <c r="J12" i="13"/>
  <c r="J13" i="13"/>
  <c r="J14" i="13"/>
  <c r="J15" i="13"/>
  <c r="J16" i="13"/>
  <c r="J17" i="13"/>
  <c r="J18" i="13"/>
  <c r="J19" i="13"/>
  <c r="J20" i="13"/>
  <c r="J21" i="13"/>
  <c r="J22" i="13"/>
  <c r="J23" i="13"/>
  <c r="J24" i="13"/>
  <c r="J25" i="13"/>
  <c r="J26" i="13"/>
  <c r="J27" i="13"/>
  <c r="J28" i="13"/>
  <c r="J29" i="13"/>
  <c r="I7" i="13"/>
  <c r="I8" i="13"/>
  <c r="I9" i="13"/>
  <c r="I10" i="13"/>
  <c r="I11" i="13"/>
  <c r="I12" i="13"/>
  <c r="I13" i="13"/>
  <c r="I14" i="13"/>
  <c r="I15" i="13"/>
  <c r="I16" i="13"/>
  <c r="I17" i="13"/>
  <c r="I18" i="13"/>
  <c r="I19" i="13"/>
  <c r="I20" i="13"/>
  <c r="I21" i="13"/>
  <c r="I22" i="13"/>
  <c r="I23" i="13"/>
  <c r="I24" i="13"/>
  <c r="I25" i="13"/>
  <c r="I26" i="13"/>
  <c r="I27" i="13"/>
  <c r="I28" i="13"/>
  <c r="I29" i="13"/>
  <c r="I7" i="98"/>
  <c r="I8" i="98"/>
  <c r="I9" i="98"/>
  <c r="I10" i="98"/>
  <c r="I11" i="98"/>
  <c r="I12" i="98"/>
  <c r="I13" i="98"/>
  <c r="I14" i="98"/>
  <c r="I15" i="98"/>
  <c r="I16" i="98"/>
  <c r="I17" i="98"/>
  <c r="I18" i="98"/>
  <c r="I19" i="98"/>
  <c r="I20" i="98"/>
  <c r="I21" i="98"/>
  <c r="I22" i="98"/>
  <c r="I23" i="98"/>
  <c r="I24" i="98"/>
  <c r="I25" i="98"/>
  <c r="I26" i="98"/>
  <c r="H7" i="98"/>
  <c r="H8" i="98"/>
  <c r="H9" i="98"/>
  <c r="H10" i="98"/>
  <c r="H11" i="98"/>
  <c r="H12" i="98"/>
  <c r="H13" i="98"/>
  <c r="H14" i="98"/>
  <c r="H15" i="98"/>
  <c r="H16" i="98"/>
  <c r="H17" i="98"/>
  <c r="H18" i="98"/>
  <c r="H19" i="98"/>
  <c r="H20" i="98"/>
  <c r="H21" i="98"/>
  <c r="H22" i="98"/>
  <c r="H23" i="98"/>
  <c r="H24" i="98"/>
  <c r="H25" i="98"/>
  <c r="H26" i="98"/>
  <c r="J7" i="6"/>
  <c r="J8" i="6"/>
  <c r="J9" i="6"/>
  <c r="J10" i="6"/>
  <c r="J11" i="6"/>
  <c r="J12" i="6"/>
  <c r="J13" i="6"/>
  <c r="J14" i="6"/>
  <c r="J15" i="6"/>
  <c r="J16" i="6"/>
  <c r="J17" i="6"/>
  <c r="J18" i="6"/>
  <c r="J19" i="6"/>
  <c r="J20" i="6"/>
  <c r="J21" i="6"/>
  <c r="J22" i="6"/>
  <c r="J23" i="6"/>
  <c r="J24" i="6"/>
  <c r="J25" i="6"/>
  <c r="J26" i="6"/>
  <c r="J27" i="6"/>
  <c r="J28" i="6"/>
  <c r="J29" i="6"/>
  <c r="J30" i="6"/>
  <c r="I7" i="6"/>
  <c r="I8" i="6"/>
  <c r="I9" i="6"/>
  <c r="I10" i="6"/>
  <c r="I11" i="6"/>
  <c r="I12" i="6"/>
  <c r="I13" i="6"/>
  <c r="I14" i="6"/>
  <c r="I15" i="6"/>
  <c r="I16" i="6"/>
  <c r="I17" i="6"/>
  <c r="I18" i="6"/>
  <c r="I19" i="6"/>
  <c r="I20" i="6"/>
  <c r="I21" i="6"/>
  <c r="I22" i="6"/>
  <c r="I23" i="6"/>
  <c r="I24" i="6"/>
  <c r="I25" i="6"/>
  <c r="I26" i="6"/>
  <c r="I27" i="6"/>
  <c r="I28" i="6"/>
  <c r="I29" i="6"/>
  <c r="I30" i="6"/>
  <c r="I6" i="6"/>
  <c r="J6" i="6" s="1"/>
  <c r="J7" i="5"/>
  <c r="J9" i="5"/>
  <c r="J10" i="5"/>
  <c r="J12" i="5"/>
  <c r="J13" i="5"/>
  <c r="J14" i="5"/>
  <c r="J16" i="5"/>
  <c r="J17" i="5"/>
  <c r="J18" i="5"/>
  <c r="J19" i="5"/>
  <c r="J20" i="5"/>
  <c r="J21" i="5"/>
  <c r="J22" i="5"/>
  <c r="J23" i="5"/>
  <c r="J24" i="5"/>
  <c r="J25" i="5"/>
  <c r="J26" i="5"/>
  <c r="J27" i="5"/>
  <c r="J28" i="5"/>
  <c r="J29" i="5"/>
  <c r="I7" i="5"/>
  <c r="I8" i="5"/>
  <c r="J8" i="5" s="1"/>
  <c r="I9" i="5"/>
  <c r="I10" i="5"/>
  <c r="I11" i="5"/>
  <c r="J11" i="5" s="1"/>
  <c r="I12" i="5"/>
  <c r="I13" i="5"/>
  <c r="I14" i="5"/>
  <c r="I15" i="5"/>
  <c r="J15" i="5" s="1"/>
  <c r="I16" i="5"/>
  <c r="I17" i="5"/>
  <c r="I18" i="5"/>
  <c r="I19" i="5"/>
  <c r="I20" i="5"/>
  <c r="I21" i="5"/>
  <c r="I22" i="5"/>
  <c r="I23" i="5"/>
  <c r="I24" i="5"/>
  <c r="I25" i="5"/>
  <c r="I26" i="5"/>
  <c r="I27" i="5"/>
  <c r="I28" i="5"/>
  <c r="I29" i="5"/>
  <c r="I6" i="5"/>
  <c r="J6" i="5" s="1"/>
  <c r="I7" i="4"/>
  <c r="I8" i="4"/>
  <c r="I10" i="4"/>
  <c r="I11" i="4"/>
  <c r="I12" i="4"/>
  <c r="I13" i="4"/>
  <c r="I14" i="4"/>
  <c r="I15" i="4"/>
  <c r="I16" i="4"/>
  <c r="I17" i="4"/>
  <c r="I18" i="4"/>
  <c r="I19" i="4"/>
  <c r="I20" i="4"/>
  <c r="I21" i="4"/>
  <c r="I22" i="4"/>
  <c r="I23" i="4"/>
  <c r="I24" i="4"/>
  <c r="I25" i="4"/>
  <c r="I26" i="4"/>
  <c r="I27" i="4"/>
  <c r="H7" i="4"/>
  <c r="H8" i="4"/>
  <c r="H9" i="4"/>
  <c r="I9" i="4" s="1"/>
  <c r="H10" i="4"/>
  <c r="H11" i="4"/>
  <c r="H12" i="4"/>
  <c r="H13" i="4"/>
  <c r="H14" i="4"/>
  <c r="H15" i="4"/>
  <c r="H16" i="4"/>
  <c r="H17" i="4"/>
  <c r="H18" i="4"/>
  <c r="H19" i="4"/>
  <c r="H20" i="4"/>
  <c r="H21" i="4"/>
  <c r="H22" i="4"/>
  <c r="H23" i="4"/>
  <c r="H24" i="4"/>
  <c r="H25" i="4"/>
  <c r="H26" i="4"/>
  <c r="H27" i="4"/>
  <c r="I7" i="14"/>
  <c r="I8" i="14"/>
  <c r="I9" i="14"/>
  <c r="I10" i="14"/>
  <c r="I11" i="14"/>
  <c r="H7" i="14"/>
  <c r="H8" i="14"/>
  <c r="H9" i="14"/>
  <c r="H10" i="14"/>
  <c r="I7" i="11"/>
  <c r="I8" i="11"/>
  <c r="I9" i="11"/>
  <c r="I10" i="11"/>
  <c r="I11" i="11"/>
  <c r="I12" i="11"/>
  <c r="H7" i="11"/>
  <c r="H8" i="11"/>
  <c r="H9" i="11"/>
  <c r="H10" i="11"/>
  <c r="H11" i="11"/>
  <c r="P9" i="46" l="1"/>
  <c r="P24" i="46"/>
  <c r="P16" i="46"/>
  <c r="P8" i="46"/>
  <c r="P27" i="46"/>
  <c r="P23" i="46"/>
  <c r="P19" i="46"/>
  <c r="P15" i="46"/>
  <c r="P11" i="46"/>
  <c r="P26" i="46"/>
  <c r="P22" i="46"/>
  <c r="P18" i="46"/>
  <c r="P14" i="46"/>
  <c r="P10" i="46"/>
  <c r="J16" i="161"/>
  <c r="I27" i="11" l="1"/>
  <c r="H27" i="11"/>
  <c r="F29" i="8" l="1"/>
  <c r="I7" i="50" l="1"/>
  <c r="I8" i="50"/>
  <c r="I9" i="50"/>
  <c r="I10" i="50"/>
  <c r="I11" i="50"/>
  <c r="I12" i="50"/>
  <c r="I13" i="50"/>
  <c r="I14" i="50"/>
  <c r="I15" i="50"/>
  <c r="I16" i="50"/>
  <c r="I17" i="50"/>
  <c r="I18" i="50"/>
  <c r="I19" i="50"/>
  <c r="I20" i="50"/>
  <c r="I21" i="50"/>
  <c r="I22" i="50"/>
  <c r="I23" i="50"/>
  <c r="I24" i="50"/>
  <c r="I25" i="50"/>
  <c r="I26" i="50"/>
  <c r="I6" i="50"/>
  <c r="J6" i="50" s="1"/>
  <c r="M30" i="155"/>
  <c r="P30" i="155" s="1"/>
  <c r="N30" i="155"/>
  <c r="M25" i="154"/>
  <c r="L25" i="154"/>
  <c r="N28" i="156"/>
  <c r="M28" i="156"/>
  <c r="P28" i="156" s="1"/>
  <c r="D6" i="159"/>
  <c r="E6" i="159" s="1"/>
  <c r="F6" i="159" s="1"/>
  <c r="D7" i="159"/>
  <c r="D8" i="159"/>
  <c r="G8" i="159" s="1"/>
  <c r="D9" i="159"/>
  <c r="E9" i="159" s="1"/>
  <c r="F9" i="159" s="1"/>
  <c r="D18" i="159"/>
  <c r="G18" i="159" s="1"/>
  <c r="D24" i="159"/>
  <c r="F26" i="69"/>
  <c r="D17" i="55" s="1"/>
  <c r="E26" i="69"/>
  <c r="C17" i="55" s="1"/>
  <c r="G29" i="68"/>
  <c r="D16" i="55" s="1"/>
  <c r="F29" i="68"/>
  <c r="F28" i="96"/>
  <c r="D12" i="70" s="1"/>
  <c r="E28" i="96"/>
  <c r="C12" i="70" s="1"/>
  <c r="F12" i="70" s="1"/>
  <c r="D28" i="76"/>
  <c r="C11" i="70" s="1"/>
  <c r="E28" i="76"/>
  <c r="F28" i="136"/>
  <c r="D10" i="70" s="1"/>
  <c r="E28" i="136"/>
  <c r="C10" i="70" s="1"/>
  <c r="L8" i="130"/>
  <c r="M8" i="130"/>
  <c r="L9" i="130"/>
  <c r="M9" i="130"/>
  <c r="L10" i="130"/>
  <c r="M10" i="130"/>
  <c r="L11" i="130"/>
  <c r="L14" i="130"/>
  <c r="L15" i="130"/>
  <c r="L16" i="130"/>
  <c r="L17" i="130"/>
  <c r="L18" i="130"/>
  <c r="L19" i="130"/>
  <c r="M19" i="130"/>
  <c r="L20" i="130"/>
  <c r="M20" i="130"/>
  <c r="L21" i="130"/>
  <c r="M21" i="130"/>
  <c r="L22" i="130"/>
  <c r="M22" i="130"/>
  <c r="L23" i="130"/>
  <c r="M23" i="130"/>
  <c r="L24" i="130"/>
  <c r="M24" i="130"/>
  <c r="L25" i="130"/>
  <c r="M25" i="130"/>
  <c r="L26" i="130"/>
  <c r="M26" i="130"/>
  <c r="L7" i="130"/>
  <c r="M7" i="130"/>
  <c r="K8" i="129"/>
  <c r="K9" i="129"/>
  <c r="K10" i="129"/>
  <c r="K11" i="129"/>
  <c r="K12" i="129"/>
  <c r="K13" i="129"/>
  <c r="K14" i="129"/>
  <c r="K15" i="129"/>
  <c r="K16" i="129"/>
  <c r="K17" i="129"/>
  <c r="K18" i="129"/>
  <c r="K19" i="129"/>
  <c r="K20" i="129"/>
  <c r="K21" i="129"/>
  <c r="K22" i="129"/>
  <c r="K23" i="129"/>
  <c r="K24" i="129"/>
  <c r="K7" i="129"/>
  <c r="L8" i="129"/>
  <c r="L9" i="129"/>
  <c r="L10" i="129"/>
  <c r="L11" i="129"/>
  <c r="L12" i="129"/>
  <c r="L13" i="129"/>
  <c r="L14" i="129"/>
  <c r="L15" i="129"/>
  <c r="L16" i="129"/>
  <c r="L17" i="129"/>
  <c r="L18" i="129"/>
  <c r="L19" i="129"/>
  <c r="L20" i="129"/>
  <c r="L21" i="129"/>
  <c r="L22" i="129"/>
  <c r="L23" i="129"/>
  <c r="L24" i="129"/>
  <c r="L26" i="129"/>
  <c r="L7" i="129"/>
  <c r="H25" i="129"/>
  <c r="H27" i="129" s="1"/>
  <c r="G25" i="129"/>
  <c r="G27" i="129" s="1"/>
  <c r="I25" i="129"/>
  <c r="I27" i="129" s="1"/>
  <c r="J26" i="44"/>
  <c r="G26" i="44"/>
  <c r="G28" i="44" s="1"/>
  <c r="K15" i="44"/>
  <c r="K16" i="44"/>
  <c r="K17" i="44"/>
  <c r="K18" i="44"/>
  <c r="K19" i="44"/>
  <c r="K20" i="44"/>
  <c r="K21" i="44"/>
  <c r="K22" i="44"/>
  <c r="K23" i="44"/>
  <c r="K24" i="44"/>
  <c r="K25" i="44"/>
  <c r="K27" i="44"/>
  <c r="L8" i="44"/>
  <c r="L9" i="44"/>
  <c r="L10" i="44"/>
  <c r="L11" i="44"/>
  <c r="L12" i="44"/>
  <c r="L13" i="44"/>
  <c r="L14" i="44"/>
  <c r="L15" i="44"/>
  <c r="L16" i="44"/>
  <c r="L17" i="44"/>
  <c r="L18" i="44"/>
  <c r="L19" i="44"/>
  <c r="L20" i="44"/>
  <c r="L21" i="44"/>
  <c r="L22" i="44"/>
  <c r="L23" i="44"/>
  <c r="L24" i="44"/>
  <c r="L25" i="44"/>
  <c r="L27" i="44"/>
  <c r="K8" i="44"/>
  <c r="K9" i="44"/>
  <c r="K10" i="44"/>
  <c r="K11" i="44"/>
  <c r="K12" i="44"/>
  <c r="K13" i="44"/>
  <c r="K14" i="44"/>
  <c r="K7" i="44"/>
  <c r="L7" i="44"/>
  <c r="E26" i="128"/>
  <c r="F26" i="128"/>
  <c r="E8" i="128"/>
  <c r="F8" i="128"/>
  <c r="E9" i="128"/>
  <c r="F9" i="128"/>
  <c r="D29" i="47"/>
  <c r="G29" i="47" s="1"/>
  <c r="E29" i="47"/>
  <c r="F7" i="47"/>
  <c r="F8" i="47"/>
  <c r="F9" i="47"/>
  <c r="F14" i="47"/>
  <c r="F15" i="47"/>
  <c r="F16" i="47"/>
  <c r="F17" i="47"/>
  <c r="F18" i="47"/>
  <c r="F19" i="47"/>
  <c r="F20" i="47"/>
  <c r="F21" i="47"/>
  <c r="F22" i="47"/>
  <c r="F23" i="47"/>
  <c r="F24" i="47"/>
  <c r="F25" i="47"/>
  <c r="F26" i="47"/>
  <c r="F27" i="47"/>
  <c r="F28" i="47"/>
  <c r="F6" i="47"/>
  <c r="G6" i="47"/>
  <c r="H28" i="46"/>
  <c r="H30" i="46" s="1"/>
  <c r="I28" i="46"/>
  <c r="I30" i="46" s="1"/>
  <c r="J28" i="46"/>
  <c r="J30" i="46" s="1"/>
  <c r="O28" i="46"/>
  <c r="N28" i="46"/>
  <c r="N30" i="46" s="1"/>
  <c r="M28" i="46"/>
  <c r="M30" i="46" s="1"/>
  <c r="L28" i="46"/>
  <c r="L30" i="46" s="1"/>
  <c r="K28" i="46"/>
  <c r="K30" i="46" s="1"/>
  <c r="C7" i="128" s="1"/>
  <c r="F7" i="128" s="1"/>
  <c r="P29" i="46"/>
  <c r="Q29" i="46"/>
  <c r="P7" i="46"/>
  <c r="Q7" i="46"/>
  <c r="J28" i="45"/>
  <c r="I28" i="45"/>
  <c r="I30" i="45" s="1"/>
  <c r="C6" i="128" s="1"/>
  <c r="F6" i="128" s="1"/>
  <c r="L29" i="45"/>
  <c r="K29" i="45"/>
  <c r="J30" i="45"/>
  <c r="D6" i="128" s="1"/>
  <c r="K6" i="45"/>
  <c r="L6" i="45"/>
  <c r="N30" i="120"/>
  <c r="O30" i="120"/>
  <c r="M29" i="120"/>
  <c r="L29" i="120"/>
  <c r="L31" i="120" s="1"/>
  <c r="O31" i="120" s="1"/>
  <c r="N7" i="120"/>
  <c r="O7" i="120"/>
  <c r="O109" i="43"/>
  <c r="P109" i="43"/>
  <c r="Q109" i="43"/>
  <c r="J108" i="43"/>
  <c r="J110" i="43" s="1"/>
  <c r="P7" i="43"/>
  <c r="O26" i="42"/>
  <c r="P26" i="42"/>
  <c r="Q26" i="42"/>
  <c r="K107" i="41"/>
  <c r="K110" i="41" s="1"/>
  <c r="J107" i="41"/>
  <c r="O106" i="41"/>
  <c r="Q106" i="41"/>
  <c r="K32" i="40"/>
  <c r="K34" i="40" s="1"/>
  <c r="J32" i="40"/>
  <c r="J34" i="40" s="1"/>
  <c r="F11" i="161" s="1"/>
  <c r="I32" i="40"/>
  <c r="I34" i="40" s="1"/>
  <c r="N33" i="40"/>
  <c r="O33" i="40"/>
  <c r="P33" i="40"/>
  <c r="N7" i="40"/>
  <c r="O7" i="40"/>
  <c r="P7" i="40"/>
  <c r="K32" i="39"/>
  <c r="K34" i="39" s="1"/>
  <c r="J32" i="39"/>
  <c r="J34" i="39" s="1"/>
  <c r="I32" i="39"/>
  <c r="I34" i="39" s="1"/>
  <c r="P33" i="39"/>
  <c r="O33" i="39"/>
  <c r="N33" i="39"/>
  <c r="N7" i="39"/>
  <c r="P7" i="39"/>
  <c r="P35" i="38"/>
  <c r="N35" i="38"/>
  <c r="O35" i="38"/>
  <c r="N7" i="38"/>
  <c r="O7" i="38"/>
  <c r="P7" i="38" s="1"/>
  <c r="K34" i="38"/>
  <c r="K36" i="38" s="1"/>
  <c r="J34" i="38"/>
  <c r="J36" i="38" s="1"/>
  <c r="I34" i="38"/>
  <c r="I36" i="38" s="1"/>
  <c r="O7" i="155"/>
  <c r="P7" i="155" s="1"/>
  <c r="P7" i="156"/>
  <c r="O7" i="156"/>
  <c r="N8" i="154"/>
  <c r="O8" i="154" s="1"/>
  <c r="F28" i="32"/>
  <c r="G28" i="32"/>
  <c r="D16" i="3" s="1"/>
  <c r="F28" i="31"/>
  <c r="D15" i="3" s="1"/>
  <c r="E28" i="31"/>
  <c r="G6" i="31"/>
  <c r="C18" i="159"/>
  <c r="F28" i="4"/>
  <c r="C6" i="157" s="1"/>
  <c r="C14" i="159"/>
  <c r="A4" i="159"/>
  <c r="A2" i="159"/>
  <c r="E7" i="159"/>
  <c r="F7" i="159" s="1"/>
  <c r="E8" i="159"/>
  <c r="F8" i="159" s="1"/>
  <c r="G12" i="159"/>
  <c r="G13" i="159"/>
  <c r="F15" i="159"/>
  <c r="G15" i="159"/>
  <c r="F16" i="159"/>
  <c r="G16" i="159"/>
  <c r="F17" i="159"/>
  <c r="G17" i="159"/>
  <c r="E18" i="159"/>
  <c r="F22" i="159"/>
  <c r="F24" i="159" s="1"/>
  <c r="G22" i="159"/>
  <c r="C24" i="159"/>
  <c r="A2" i="96"/>
  <c r="A4" i="96"/>
  <c r="A2" i="76"/>
  <c r="A4" i="76"/>
  <c r="A2" i="136"/>
  <c r="A4" i="136"/>
  <c r="A2" i="111"/>
  <c r="A4" i="111"/>
  <c r="E28" i="111"/>
  <c r="C9" i="70" s="1"/>
  <c r="F28" i="111"/>
  <c r="D9" i="70" s="1"/>
  <c r="A2" i="73"/>
  <c r="A4" i="73"/>
  <c r="G9" i="73"/>
  <c r="G10" i="73"/>
  <c r="G11" i="73"/>
  <c r="G12" i="73"/>
  <c r="G13" i="73"/>
  <c r="G14" i="73"/>
  <c r="G15" i="73"/>
  <c r="G16" i="73"/>
  <c r="G17" i="73"/>
  <c r="G18" i="73"/>
  <c r="G19" i="73"/>
  <c r="G20" i="73"/>
  <c r="G21" i="73"/>
  <c r="G22" i="73"/>
  <c r="G23" i="73"/>
  <c r="G24" i="73"/>
  <c r="G25" i="73"/>
  <c r="G26" i="73"/>
  <c r="G27" i="73"/>
  <c r="G28" i="73"/>
  <c r="G29" i="73"/>
  <c r="H30" i="73"/>
  <c r="D8" i="70" s="1"/>
  <c r="A2" i="110"/>
  <c r="A4" i="110"/>
  <c r="G29" i="110"/>
  <c r="C7" i="70" s="1"/>
  <c r="F7" i="70" s="1"/>
  <c r="H29" i="110"/>
  <c r="D7" i="70" s="1"/>
  <c r="A2" i="71"/>
  <c r="A4" i="71"/>
  <c r="H29" i="71"/>
  <c r="C6" i="70" s="1"/>
  <c r="J29" i="71"/>
  <c r="A2" i="70"/>
  <c r="A4" i="70"/>
  <c r="D6" i="70"/>
  <c r="D11" i="70"/>
  <c r="F13" i="70"/>
  <c r="F14" i="70"/>
  <c r="F15" i="70"/>
  <c r="F16" i="70"/>
  <c r="F17" i="70"/>
  <c r="F18" i="70"/>
  <c r="F19" i="70"/>
  <c r="F20" i="70"/>
  <c r="F21" i="70"/>
  <c r="F22" i="70"/>
  <c r="F23" i="70"/>
  <c r="F24" i="70"/>
  <c r="F25" i="70"/>
  <c r="F26" i="70"/>
  <c r="A2" i="69"/>
  <c r="A4" i="69"/>
  <c r="A2" i="68"/>
  <c r="A4" i="68"/>
  <c r="A2" i="61"/>
  <c r="A4" i="61"/>
  <c r="E29" i="61"/>
  <c r="C15" i="55" s="1"/>
  <c r="F29" i="61"/>
  <c r="D15" i="55" s="1"/>
  <c r="A2" i="65"/>
  <c r="A4" i="65"/>
  <c r="E27" i="65"/>
  <c r="C14" i="55" s="1"/>
  <c r="F27" i="65"/>
  <c r="D14" i="55" s="1"/>
  <c r="A2" i="135"/>
  <c r="A4" i="135"/>
  <c r="G27" i="135"/>
  <c r="C13" i="55" s="1"/>
  <c r="H27" i="135"/>
  <c r="D13" i="55" s="1"/>
  <c r="A2" i="64"/>
  <c r="A4" i="64"/>
  <c r="E27" i="64"/>
  <c r="C12" i="55" s="1"/>
  <c r="F12" i="55" s="1"/>
  <c r="F27" i="64"/>
  <c r="D12" i="55" s="1"/>
  <c r="A2" i="62"/>
  <c r="A4" i="62"/>
  <c r="D26" i="62"/>
  <c r="C11" i="55" s="1"/>
  <c r="E26" i="62"/>
  <c r="D11" i="55" s="1"/>
  <c r="A2" i="59"/>
  <c r="A4" i="59"/>
  <c r="E28" i="59"/>
  <c r="C10" i="55" s="1"/>
  <c r="F10" i="55" s="1"/>
  <c r="F28" i="59"/>
  <c r="D10" i="55" s="1"/>
  <c r="A2" i="58"/>
  <c r="A4" i="58"/>
  <c r="E28" i="58"/>
  <c r="C9" i="55" s="1"/>
  <c r="F28" i="58"/>
  <c r="D9" i="55" s="1"/>
  <c r="A2" i="57"/>
  <c r="A4" i="57"/>
  <c r="F31" i="57"/>
  <c r="C8" i="55" s="1"/>
  <c r="F8" i="55" s="1"/>
  <c r="G31" i="57"/>
  <c r="D8" i="55" s="1"/>
  <c r="A2" i="134"/>
  <c r="A4" i="134"/>
  <c r="E29" i="134"/>
  <c r="C7" i="55" s="1"/>
  <c r="G7" i="162" s="1"/>
  <c r="F29" i="134"/>
  <c r="D7" i="55" s="1"/>
  <c r="A2" i="56"/>
  <c r="A4" i="56"/>
  <c r="H28" i="56"/>
  <c r="C6" i="55" s="1"/>
  <c r="F6" i="55" s="1"/>
  <c r="J28" i="56"/>
  <c r="D6" i="55" s="1"/>
  <c r="A2" i="55"/>
  <c r="A4" i="55"/>
  <c r="C16" i="55"/>
  <c r="F18" i="55"/>
  <c r="F19" i="55"/>
  <c r="F20" i="55"/>
  <c r="F21" i="55"/>
  <c r="F22" i="55"/>
  <c r="F23" i="55"/>
  <c r="F24" i="55"/>
  <c r="F25" i="55"/>
  <c r="F26" i="55"/>
  <c r="A2" i="53"/>
  <c r="A4" i="53"/>
  <c r="F6" i="53"/>
  <c r="G6" i="53"/>
  <c r="D29" i="53"/>
  <c r="E29" i="53"/>
  <c r="A2" i="54"/>
  <c r="A4" i="54"/>
  <c r="D28" i="54"/>
  <c r="E28" i="54"/>
  <c r="D17" i="161" s="1"/>
  <c r="A2" i="52"/>
  <c r="A4" i="52"/>
  <c r="I6" i="52"/>
  <c r="J6" i="52" s="1"/>
  <c r="F30" i="52"/>
  <c r="H30" i="52"/>
  <c r="A2" i="133"/>
  <c r="A4" i="133"/>
  <c r="F6" i="133"/>
  <c r="G6" i="133"/>
  <c r="F7" i="133"/>
  <c r="G7" i="133"/>
  <c r="F8" i="133"/>
  <c r="G8" i="133"/>
  <c r="F9" i="133"/>
  <c r="G9" i="133"/>
  <c r="F10" i="133"/>
  <c r="G10" i="133"/>
  <c r="F11" i="133"/>
  <c r="G11" i="133"/>
  <c r="F12" i="133"/>
  <c r="G12" i="133"/>
  <c r="F13" i="133"/>
  <c r="G13" i="133"/>
  <c r="F14" i="133"/>
  <c r="G14" i="133"/>
  <c r="F15" i="133"/>
  <c r="G15" i="133"/>
  <c r="F16" i="133"/>
  <c r="G16" i="133"/>
  <c r="F17" i="133"/>
  <c r="G17" i="133"/>
  <c r="F18" i="133"/>
  <c r="G18" i="133"/>
  <c r="F19" i="133"/>
  <c r="G19" i="133"/>
  <c r="F20" i="133"/>
  <c r="G20" i="133"/>
  <c r="F21" i="133"/>
  <c r="G21" i="133"/>
  <c r="F22" i="133"/>
  <c r="G22" i="133"/>
  <c r="F23" i="133"/>
  <c r="G23" i="133"/>
  <c r="F24" i="133"/>
  <c r="G24" i="133"/>
  <c r="D25" i="133"/>
  <c r="D27" i="133" s="1"/>
  <c r="E25" i="133"/>
  <c r="F26" i="133"/>
  <c r="G26" i="133"/>
  <c r="A2" i="151"/>
  <c r="A4" i="151"/>
  <c r="F6" i="151"/>
  <c r="G6" i="151"/>
  <c r="F7" i="151"/>
  <c r="G7" i="151"/>
  <c r="F8" i="151"/>
  <c r="G8" i="151"/>
  <c r="F9" i="151"/>
  <c r="G9" i="151"/>
  <c r="F10" i="151"/>
  <c r="G10" i="151"/>
  <c r="F11" i="151"/>
  <c r="G11" i="151"/>
  <c r="F12" i="151"/>
  <c r="G12" i="151"/>
  <c r="F13" i="151"/>
  <c r="G13" i="151"/>
  <c r="F14" i="151"/>
  <c r="G14" i="151"/>
  <c r="F15" i="151"/>
  <c r="G15" i="151"/>
  <c r="F16" i="151"/>
  <c r="G16" i="151"/>
  <c r="F17" i="151"/>
  <c r="G17" i="151"/>
  <c r="F18" i="151"/>
  <c r="G18" i="151"/>
  <c r="F19" i="151"/>
  <c r="G19" i="151"/>
  <c r="F20" i="151"/>
  <c r="G20" i="151"/>
  <c r="F21" i="151"/>
  <c r="G21" i="151"/>
  <c r="F22" i="151"/>
  <c r="G22" i="151"/>
  <c r="F23" i="151"/>
  <c r="G23" i="151"/>
  <c r="F24" i="151"/>
  <c r="G24" i="151"/>
  <c r="F25" i="151"/>
  <c r="G25" i="151"/>
  <c r="F26" i="151"/>
  <c r="G26" i="151"/>
  <c r="D27" i="151"/>
  <c r="E27" i="151"/>
  <c r="A2" i="50"/>
  <c r="A4" i="50"/>
  <c r="J7" i="50"/>
  <c r="J8" i="50"/>
  <c r="J9" i="50"/>
  <c r="J10" i="50"/>
  <c r="J11" i="50"/>
  <c r="J12" i="50"/>
  <c r="J13" i="50"/>
  <c r="J14" i="50"/>
  <c r="J15" i="50"/>
  <c r="J16" i="50"/>
  <c r="J17" i="50"/>
  <c r="J18" i="50"/>
  <c r="J19" i="50"/>
  <c r="J20" i="50"/>
  <c r="J21" i="50"/>
  <c r="J22" i="50"/>
  <c r="J23" i="50"/>
  <c r="J24" i="50"/>
  <c r="J25" i="50"/>
  <c r="J26" i="50"/>
  <c r="F27" i="50"/>
  <c r="H27" i="50"/>
  <c r="A2" i="152"/>
  <c r="A4" i="152"/>
  <c r="L6" i="152"/>
  <c r="M6" i="152"/>
  <c r="J29" i="152"/>
  <c r="K29" i="152"/>
  <c r="A2" i="49"/>
  <c r="A4" i="49"/>
  <c r="N6" i="49"/>
  <c r="O6" i="49"/>
  <c r="N7" i="49"/>
  <c r="O7" i="49"/>
  <c r="N8" i="49"/>
  <c r="O8" i="49"/>
  <c r="N9" i="49"/>
  <c r="O9" i="49"/>
  <c r="N10" i="49"/>
  <c r="O10" i="49"/>
  <c r="N11" i="49"/>
  <c r="O11" i="49"/>
  <c r="N12" i="49"/>
  <c r="O12" i="49"/>
  <c r="N13" i="49"/>
  <c r="O13" i="49"/>
  <c r="N14" i="49"/>
  <c r="O14" i="49"/>
  <c r="N15" i="49"/>
  <c r="O15" i="49"/>
  <c r="N16" i="49"/>
  <c r="O16" i="49"/>
  <c r="N17" i="49"/>
  <c r="O17" i="49"/>
  <c r="N18" i="49"/>
  <c r="O18" i="49"/>
  <c r="N19" i="49"/>
  <c r="O19" i="49"/>
  <c r="N20" i="49"/>
  <c r="O20" i="49"/>
  <c r="N21" i="49"/>
  <c r="O21" i="49"/>
  <c r="N22" i="49"/>
  <c r="O22" i="49"/>
  <c r="N23" i="49"/>
  <c r="O23" i="49"/>
  <c r="N24" i="49"/>
  <c r="O24" i="49"/>
  <c r="N25" i="49"/>
  <c r="O25" i="49"/>
  <c r="N26" i="49"/>
  <c r="O26" i="49"/>
  <c r="L27" i="49"/>
  <c r="C6" i="131" s="1"/>
  <c r="M27" i="49"/>
  <c r="A2" i="131"/>
  <c r="A4" i="131"/>
  <c r="F9" i="131"/>
  <c r="F10" i="131"/>
  <c r="F11" i="131"/>
  <c r="F12" i="131"/>
  <c r="F13" i="131"/>
  <c r="F14" i="131"/>
  <c r="F15" i="131"/>
  <c r="F16" i="131"/>
  <c r="F17" i="131"/>
  <c r="F18" i="131"/>
  <c r="F19" i="131"/>
  <c r="F20" i="131"/>
  <c r="F21" i="131"/>
  <c r="E23" i="131"/>
  <c r="F23" i="131"/>
  <c r="A2" i="130"/>
  <c r="A4" i="130"/>
  <c r="H27" i="130"/>
  <c r="H29" i="130" s="1"/>
  <c r="I27" i="130"/>
  <c r="I29" i="130" s="1"/>
  <c r="J27" i="130"/>
  <c r="J29" i="130" s="1"/>
  <c r="M28" i="130"/>
  <c r="A2" i="129"/>
  <c r="A4" i="129"/>
  <c r="J27" i="129"/>
  <c r="A2" i="47"/>
  <c r="A4" i="47"/>
  <c r="A2" i="44"/>
  <c r="A4" i="44"/>
  <c r="A2" i="46"/>
  <c r="A4" i="46"/>
  <c r="A2" i="45"/>
  <c r="A4" i="45"/>
  <c r="A2" i="128"/>
  <c r="A4" i="128"/>
  <c r="A2" i="120"/>
  <c r="A4" i="120"/>
  <c r="A2" i="43"/>
  <c r="A4" i="43"/>
  <c r="M110" i="43"/>
  <c r="A2" i="42"/>
  <c r="A4" i="42"/>
  <c r="A2" i="41"/>
  <c r="A4" i="41"/>
  <c r="A2" i="40"/>
  <c r="A4" i="40"/>
  <c r="A2" i="39"/>
  <c r="A4" i="39"/>
  <c r="Q32" i="39"/>
  <c r="Q33" i="39"/>
  <c r="Q34" i="39"/>
  <c r="A2" i="38"/>
  <c r="A4" i="38"/>
  <c r="Q7" i="38"/>
  <c r="Q34" i="38"/>
  <c r="Q35" i="38"/>
  <c r="Q36" i="38"/>
  <c r="A3" i="155"/>
  <c r="A5" i="155"/>
  <c r="A3" i="156"/>
  <c r="A5" i="156"/>
  <c r="A3" i="154"/>
  <c r="A5" i="154"/>
  <c r="A3" i="126"/>
  <c r="A5" i="126"/>
  <c r="P8" i="126"/>
  <c r="J28" i="126"/>
  <c r="J30" i="126" s="1"/>
  <c r="K28" i="126"/>
  <c r="L28" i="126"/>
  <c r="L30" i="126" s="1"/>
  <c r="O29" i="126"/>
  <c r="P29" i="126"/>
  <c r="A2" i="36"/>
  <c r="A4" i="36"/>
  <c r="G27" i="36"/>
  <c r="G29" i="36" s="1"/>
  <c r="H27" i="36"/>
  <c r="H29" i="36" s="1"/>
  <c r="I28" i="36"/>
  <c r="J28" i="36"/>
  <c r="A2" i="127"/>
  <c r="A4" i="127"/>
  <c r="G6" i="127"/>
  <c r="H6" i="127"/>
  <c r="G7" i="127"/>
  <c r="H7" i="127"/>
  <c r="G8" i="127"/>
  <c r="H8" i="127"/>
  <c r="G9" i="127"/>
  <c r="H9" i="127"/>
  <c r="G10" i="127"/>
  <c r="H10" i="127"/>
  <c r="G11" i="127"/>
  <c r="H11" i="127"/>
  <c r="G12" i="127"/>
  <c r="H12" i="127"/>
  <c r="G13" i="127"/>
  <c r="H13" i="127"/>
  <c r="G14" i="127"/>
  <c r="H14" i="127"/>
  <c r="G15" i="127"/>
  <c r="H15" i="127"/>
  <c r="G16" i="127"/>
  <c r="H16" i="127"/>
  <c r="G17" i="127"/>
  <c r="H17" i="127"/>
  <c r="G18" i="127"/>
  <c r="H18" i="127"/>
  <c r="G19" i="127"/>
  <c r="H19" i="127"/>
  <c r="G20" i="127"/>
  <c r="H20" i="127"/>
  <c r="G21" i="127"/>
  <c r="H21" i="127"/>
  <c r="G22" i="127"/>
  <c r="H22" i="127"/>
  <c r="G23" i="127"/>
  <c r="H23" i="127"/>
  <c r="G24" i="127"/>
  <c r="H24" i="127"/>
  <c r="G25" i="127"/>
  <c r="H25" i="127"/>
  <c r="E26" i="127"/>
  <c r="F26" i="127"/>
  <c r="G27" i="127"/>
  <c r="H27" i="127"/>
  <c r="A2" i="124"/>
  <c r="A4" i="124"/>
  <c r="J6" i="124"/>
  <c r="K6" i="124"/>
  <c r="H27" i="124"/>
  <c r="H29" i="124" s="1"/>
  <c r="K29" i="124" s="1"/>
  <c r="I27" i="124"/>
  <c r="I29" i="124" s="1"/>
  <c r="J28" i="124"/>
  <c r="K28" i="124"/>
  <c r="A2" i="123"/>
  <c r="A4" i="123"/>
  <c r="J6" i="123"/>
  <c r="K6" i="123"/>
  <c r="J7" i="123"/>
  <c r="K7" i="123"/>
  <c r="J8" i="123"/>
  <c r="K8" i="123"/>
  <c r="J9" i="123"/>
  <c r="K9" i="123"/>
  <c r="J10" i="123"/>
  <c r="K10" i="123"/>
  <c r="J11" i="123"/>
  <c r="K11" i="123"/>
  <c r="J12" i="123"/>
  <c r="K12" i="123"/>
  <c r="J13" i="123"/>
  <c r="K13" i="123"/>
  <c r="J14" i="123"/>
  <c r="K14" i="123"/>
  <c r="J15" i="123"/>
  <c r="K15" i="123"/>
  <c r="J16" i="123"/>
  <c r="K16" i="123"/>
  <c r="J17" i="123"/>
  <c r="K17" i="123"/>
  <c r="J18" i="123"/>
  <c r="K18" i="123"/>
  <c r="J19" i="123"/>
  <c r="K19" i="123"/>
  <c r="J20" i="123"/>
  <c r="K20" i="123"/>
  <c r="J21" i="123"/>
  <c r="K21" i="123"/>
  <c r="J22" i="123"/>
  <c r="K22" i="123"/>
  <c r="J23" i="123"/>
  <c r="K23" i="123"/>
  <c r="J24" i="123"/>
  <c r="K24" i="123"/>
  <c r="H25" i="123"/>
  <c r="H27" i="123" s="1"/>
  <c r="I25" i="123"/>
  <c r="I27" i="123" s="1"/>
  <c r="D8" i="33" s="1"/>
  <c r="J26" i="123"/>
  <c r="K26" i="123"/>
  <c r="A2" i="35"/>
  <c r="A4" i="35"/>
  <c r="J6" i="35"/>
  <c r="K6" i="35"/>
  <c r="J7" i="35"/>
  <c r="K7" i="35"/>
  <c r="J8" i="35"/>
  <c r="K8" i="35"/>
  <c r="J9" i="35"/>
  <c r="K9" i="35"/>
  <c r="J10" i="35"/>
  <c r="K10" i="35"/>
  <c r="J11" i="35"/>
  <c r="K11" i="35"/>
  <c r="J12" i="35"/>
  <c r="K12" i="35"/>
  <c r="J13" i="35"/>
  <c r="K13" i="35"/>
  <c r="J14" i="35"/>
  <c r="K14" i="35"/>
  <c r="J15" i="35"/>
  <c r="K15" i="35"/>
  <c r="J16" i="35"/>
  <c r="K16" i="35"/>
  <c r="J17" i="35"/>
  <c r="K17" i="35"/>
  <c r="J18" i="35"/>
  <c r="K18" i="35"/>
  <c r="J19" i="35"/>
  <c r="K19" i="35"/>
  <c r="J20" i="35"/>
  <c r="K20" i="35"/>
  <c r="J21" i="35"/>
  <c r="K21" i="35"/>
  <c r="J22" i="35"/>
  <c r="K22" i="35"/>
  <c r="J23" i="35"/>
  <c r="K23" i="35"/>
  <c r="J24" i="35"/>
  <c r="K24" i="35"/>
  <c r="J25" i="35"/>
  <c r="K25" i="35"/>
  <c r="H26" i="35"/>
  <c r="H28" i="35" s="1"/>
  <c r="K28" i="35" s="1"/>
  <c r="I26" i="35"/>
  <c r="J27" i="35"/>
  <c r="K27" i="35"/>
  <c r="A2" i="34"/>
  <c r="A4" i="34"/>
  <c r="J6" i="34"/>
  <c r="K6" i="34" s="1"/>
  <c r="J7" i="34"/>
  <c r="K7" i="34"/>
  <c r="J8" i="34"/>
  <c r="K8" i="34"/>
  <c r="J9" i="34"/>
  <c r="K9" i="34"/>
  <c r="J10" i="34"/>
  <c r="K10" i="34"/>
  <c r="J11" i="34"/>
  <c r="K11" i="34"/>
  <c r="J12" i="34"/>
  <c r="K12" i="34"/>
  <c r="J13" i="34"/>
  <c r="K13" i="34"/>
  <c r="J14" i="34"/>
  <c r="K14" i="34"/>
  <c r="J15" i="34"/>
  <c r="K15" i="34"/>
  <c r="J16" i="34"/>
  <c r="K16" i="34"/>
  <c r="J17" i="34"/>
  <c r="K17" i="34"/>
  <c r="J18" i="34"/>
  <c r="K18" i="34"/>
  <c r="J19" i="34"/>
  <c r="K19" i="34"/>
  <c r="J20" i="34"/>
  <c r="K20" i="34"/>
  <c r="J21" i="34"/>
  <c r="K21" i="34"/>
  <c r="J22" i="34"/>
  <c r="K22" i="34"/>
  <c r="J23" i="34"/>
  <c r="K23" i="34"/>
  <c r="J24" i="34"/>
  <c r="K24" i="34"/>
  <c r="H25" i="34"/>
  <c r="H27" i="34" s="1"/>
  <c r="C6" i="33" s="1"/>
  <c r="I25" i="34"/>
  <c r="I27" i="34" s="1"/>
  <c r="D6" i="33" s="1"/>
  <c r="J26" i="34"/>
  <c r="K26" i="34"/>
  <c r="A2" i="33"/>
  <c r="A4" i="33"/>
  <c r="F9" i="33"/>
  <c r="F10" i="33"/>
  <c r="F11" i="33"/>
  <c r="F12" i="33"/>
  <c r="F13" i="33"/>
  <c r="F14" i="33"/>
  <c r="F15" i="33"/>
  <c r="F16" i="33"/>
  <c r="F17" i="33"/>
  <c r="F18" i="33"/>
  <c r="F19" i="33"/>
  <c r="F20" i="33"/>
  <c r="F21" i="33"/>
  <c r="F22" i="33"/>
  <c r="F23" i="33"/>
  <c r="F24" i="33"/>
  <c r="A2" i="32"/>
  <c r="A4" i="32"/>
  <c r="H6" i="32"/>
  <c r="I6" i="32" s="1"/>
  <c r="H7" i="32"/>
  <c r="I7" i="32"/>
  <c r="H8" i="32"/>
  <c r="I8" i="32"/>
  <c r="H9" i="32"/>
  <c r="I9" i="32"/>
  <c r="H10" i="32"/>
  <c r="I10" i="32"/>
  <c r="H11" i="32"/>
  <c r="I11" i="32"/>
  <c r="H12" i="32"/>
  <c r="I12" i="32"/>
  <c r="H13" i="32"/>
  <c r="I13" i="32"/>
  <c r="H14" i="32"/>
  <c r="I14" i="32"/>
  <c r="H15" i="32"/>
  <c r="I15" i="32"/>
  <c r="H16" i="32"/>
  <c r="I16" i="32"/>
  <c r="H17" i="32"/>
  <c r="I17" i="32"/>
  <c r="H18" i="32"/>
  <c r="I18" i="32"/>
  <c r="H19" i="32"/>
  <c r="I19" i="32"/>
  <c r="H20" i="32"/>
  <c r="I20" i="32"/>
  <c r="H21" i="32"/>
  <c r="I21" i="32"/>
  <c r="H22" i="32"/>
  <c r="I22" i="32"/>
  <c r="H23" i="32"/>
  <c r="I23" i="32"/>
  <c r="H24" i="32"/>
  <c r="I24" i="32"/>
  <c r="H25" i="32"/>
  <c r="I25" i="32"/>
  <c r="H26" i="32"/>
  <c r="I26" i="32"/>
  <c r="H27" i="32"/>
  <c r="I27" i="32"/>
  <c r="A2" i="31"/>
  <c r="A4" i="31"/>
  <c r="H6" i="31"/>
  <c r="G7" i="31"/>
  <c r="H7" i="31"/>
  <c r="G8" i="31"/>
  <c r="H8" i="31"/>
  <c r="G9" i="31"/>
  <c r="H9" i="31"/>
  <c r="G10" i="31"/>
  <c r="H10" i="31"/>
  <c r="G11" i="31"/>
  <c r="H11" i="31"/>
  <c r="G12" i="31"/>
  <c r="H12" i="31"/>
  <c r="G13" i="31"/>
  <c r="H13" i="31"/>
  <c r="G14" i="31"/>
  <c r="H14" i="31"/>
  <c r="G15" i="31"/>
  <c r="H15" i="31"/>
  <c r="G16" i="31"/>
  <c r="H16" i="31"/>
  <c r="G17" i="31"/>
  <c r="H17" i="31"/>
  <c r="G18" i="31"/>
  <c r="H18" i="31"/>
  <c r="G19" i="31"/>
  <c r="H19" i="31"/>
  <c r="G20" i="31"/>
  <c r="H20" i="31"/>
  <c r="G21" i="31"/>
  <c r="H21" i="31"/>
  <c r="G22" i="31"/>
  <c r="H22" i="31"/>
  <c r="G23" i="31"/>
  <c r="H23" i="31"/>
  <c r="G24" i="31"/>
  <c r="H24" i="31"/>
  <c r="G25" i="31"/>
  <c r="H25" i="31"/>
  <c r="G26" i="31"/>
  <c r="H26" i="31"/>
  <c r="G27" i="31"/>
  <c r="H27" i="31"/>
  <c r="A2" i="26"/>
  <c r="A4" i="26"/>
  <c r="L7" i="26"/>
  <c r="M7" i="26" s="1"/>
  <c r="F33" i="26"/>
  <c r="G33" i="26"/>
  <c r="H33" i="26"/>
  <c r="I33" i="26"/>
  <c r="K33" i="26"/>
  <c r="A2" i="116"/>
  <c r="A4" i="116"/>
  <c r="K7" i="116"/>
  <c r="L7" i="116" s="1"/>
  <c r="E29" i="116"/>
  <c r="G29" i="116"/>
  <c r="L29" i="116" s="1"/>
  <c r="H29" i="116"/>
  <c r="J29" i="116"/>
  <c r="A2" i="99"/>
  <c r="A4" i="99"/>
  <c r="K7" i="99"/>
  <c r="L7" i="99" s="1"/>
  <c r="E32" i="99"/>
  <c r="G32" i="99"/>
  <c r="H32" i="99"/>
  <c r="J32" i="99"/>
  <c r="A2" i="23"/>
  <c r="A4" i="23"/>
  <c r="L7" i="23"/>
  <c r="M7" i="23" s="1"/>
  <c r="E31" i="23"/>
  <c r="G31" i="23"/>
  <c r="M31" i="23" s="1"/>
  <c r="H31" i="23"/>
  <c r="K31" i="23"/>
  <c r="A2" i="100"/>
  <c r="A4" i="100"/>
  <c r="K7" i="100"/>
  <c r="L7" i="100"/>
  <c r="E29" i="100"/>
  <c r="G29" i="100"/>
  <c r="L29" i="100" s="1"/>
  <c r="H29" i="100"/>
  <c r="J29" i="100"/>
  <c r="A2" i="20"/>
  <c r="A4" i="20"/>
  <c r="K7" i="20"/>
  <c r="L7" i="20"/>
  <c r="E29" i="20"/>
  <c r="G29" i="20"/>
  <c r="L29" i="20" s="1"/>
  <c r="H29" i="20"/>
  <c r="J29" i="20"/>
  <c r="A2" i="18"/>
  <c r="A4" i="18"/>
  <c r="K7" i="18"/>
  <c r="L7" i="18"/>
  <c r="E29" i="18"/>
  <c r="G29" i="18"/>
  <c r="L29" i="18" s="1"/>
  <c r="H29" i="18"/>
  <c r="J29" i="18"/>
  <c r="A2" i="19"/>
  <c r="A4" i="19"/>
  <c r="J7" i="19"/>
  <c r="K7" i="19" s="1"/>
  <c r="D28" i="19"/>
  <c r="F28" i="19"/>
  <c r="K28" i="19" s="1"/>
  <c r="G28" i="19"/>
  <c r="I28" i="19"/>
  <c r="A2" i="17"/>
  <c r="A4" i="17"/>
  <c r="E14" i="17"/>
  <c r="F14" i="17"/>
  <c r="E15" i="17"/>
  <c r="F15" i="17"/>
  <c r="E16" i="17"/>
  <c r="F16" i="17"/>
  <c r="E17" i="17"/>
  <c r="F17" i="17"/>
  <c r="E18" i="17"/>
  <c r="F18" i="17"/>
  <c r="E19" i="17"/>
  <c r="F19" i="17"/>
  <c r="E20" i="17"/>
  <c r="F20" i="17"/>
  <c r="E21" i="17"/>
  <c r="F21" i="17"/>
  <c r="E22" i="17"/>
  <c r="F22" i="17"/>
  <c r="E24" i="17"/>
  <c r="F24" i="17"/>
  <c r="A2" i="16"/>
  <c r="A4" i="16"/>
  <c r="H6" i="16"/>
  <c r="I6" i="16" s="1"/>
  <c r="F26" i="16"/>
  <c r="G26" i="16"/>
  <c r="A2" i="12"/>
  <c r="A4" i="12"/>
  <c r="G6" i="12"/>
  <c r="H6" i="12" s="1"/>
  <c r="E30" i="12"/>
  <c r="F30" i="12"/>
  <c r="D12" i="3" s="1"/>
  <c r="A2" i="13"/>
  <c r="A4" i="13"/>
  <c r="I6" i="13"/>
  <c r="J6" i="13" s="1"/>
  <c r="G30" i="13"/>
  <c r="C11" i="3" s="1"/>
  <c r="H30" i="13"/>
  <c r="D11" i="3" s="1"/>
  <c r="A2" i="14"/>
  <c r="A4" i="14"/>
  <c r="H6" i="14"/>
  <c r="I6" i="14" s="1"/>
  <c r="H11" i="14"/>
  <c r="H12" i="14"/>
  <c r="I12" i="14"/>
  <c r="H13" i="14"/>
  <c r="I13" i="14"/>
  <c r="H14" i="14"/>
  <c r="I14" i="14"/>
  <c r="H15" i="14"/>
  <c r="I15" i="14"/>
  <c r="H16" i="14"/>
  <c r="I16" i="14"/>
  <c r="H17" i="14"/>
  <c r="I17" i="14"/>
  <c r="H18" i="14"/>
  <c r="I18" i="14"/>
  <c r="H19" i="14"/>
  <c r="I19" i="14"/>
  <c r="H20" i="14"/>
  <c r="I20" i="14"/>
  <c r="H21" i="14"/>
  <c r="I21" i="14"/>
  <c r="H22" i="14"/>
  <c r="I22" i="14"/>
  <c r="H23" i="14"/>
  <c r="I23" i="14"/>
  <c r="H24" i="14"/>
  <c r="I24" i="14"/>
  <c r="H25" i="14"/>
  <c r="I25" i="14"/>
  <c r="H26" i="14"/>
  <c r="I26" i="14"/>
  <c r="F27" i="14"/>
  <c r="F29" i="14" s="1"/>
  <c r="C10" i="3" s="1"/>
  <c r="G27" i="14"/>
  <c r="G29" i="14" s="1"/>
  <c r="H28" i="14"/>
  <c r="I28" i="14"/>
  <c r="A2" i="11"/>
  <c r="A4" i="11"/>
  <c r="H6" i="11"/>
  <c r="I6" i="11" s="1"/>
  <c r="H12" i="11"/>
  <c r="H13" i="11"/>
  <c r="I13" i="11"/>
  <c r="H14" i="11"/>
  <c r="I14" i="11"/>
  <c r="H15" i="11"/>
  <c r="I15" i="11"/>
  <c r="H16" i="11"/>
  <c r="I16" i="11"/>
  <c r="H17" i="11"/>
  <c r="I17" i="11"/>
  <c r="H18" i="11"/>
  <c r="I18" i="11"/>
  <c r="H19" i="11"/>
  <c r="I19" i="11"/>
  <c r="H20" i="11"/>
  <c r="I20" i="11"/>
  <c r="H21" i="11"/>
  <c r="I21" i="11"/>
  <c r="H22" i="11"/>
  <c r="I22" i="11"/>
  <c r="H23" i="11"/>
  <c r="I23" i="11"/>
  <c r="H24" i="11"/>
  <c r="I24" i="11"/>
  <c r="F25" i="11"/>
  <c r="F28" i="11" s="1"/>
  <c r="G25" i="11"/>
  <c r="G28" i="11" s="1"/>
  <c r="H26" i="11"/>
  <c r="I26" i="11"/>
  <c r="A2" i="98"/>
  <c r="A4" i="98"/>
  <c r="H6" i="98"/>
  <c r="I6" i="98" s="1"/>
  <c r="F27" i="98"/>
  <c r="F29" i="98" s="1"/>
  <c r="G27" i="98"/>
  <c r="H28" i="98"/>
  <c r="I28" i="98"/>
  <c r="A2" i="121"/>
  <c r="A4" i="121"/>
  <c r="J6" i="121"/>
  <c r="K6" i="121" s="1"/>
  <c r="J11" i="121"/>
  <c r="K11" i="121"/>
  <c r="J12" i="121"/>
  <c r="K12" i="121"/>
  <c r="J13" i="121"/>
  <c r="K13" i="121"/>
  <c r="J14" i="121"/>
  <c r="K14" i="121"/>
  <c r="J15" i="121"/>
  <c r="K15" i="121"/>
  <c r="J16" i="121"/>
  <c r="K16" i="121"/>
  <c r="J17" i="121"/>
  <c r="K17" i="121"/>
  <c r="J18" i="121"/>
  <c r="K18" i="121"/>
  <c r="J19" i="121"/>
  <c r="K19" i="121"/>
  <c r="J20" i="121"/>
  <c r="K20" i="121"/>
  <c r="J21" i="121"/>
  <c r="K21" i="121"/>
  <c r="J22" i="121"/>
  <c r="K22" i="121"/>
  <c r="J23" i="121"/>
  <c r="K23" i="121"/>
  <c r="J24" i="121"/>
  <c r="K24" i="121"/>
  <c r="J25" i="121"/>
  <c r="K25" i="121"/>
  <c r="J26" i="121"/>
  <c r="K26" i="121"/>
  <c r="J27" i="121"/>
  <c r="K27" i="121"/>
  <c r="J28" i="121"/>
  <c r="K28" i="121"/>
  <c r="J29" i="121"/>
  <c r="K29" i="121"/>
  <c r="J30" i="121"/>
  <c r="K30" i="121"/>
  <c r="G31" i="121"/>
  <c r="C8" i="7" s="1"/>
  <c r="I31" i="121"/>
  <c r="A2" i="9"/>
  <c r="A4" i="9"/>
  <c r="J6" i="9"/>
  <c r="K6" i="9"/>
  <c r="J7" i="9"/>
  <c r="K7" i="9"/>
  <c r="J10" i="9"/>
  <c r="K10" i="9"/>
  <c r="J11" i="9"/>
  <c r="K11" i="9"/>
  <c r="J12" i="9"/>
  <c r="K12" i="9"/>
  <c r="J13" i="9"/>
  <c r="K13" i="9"/>
  <c r="J14" i="9"/>
  <c r="K14" i="9"/>
  <c r="J15" i="9"/>
  <c r="K15" i="9"/>
  <c r="J16" i="9"/>
  <c r="K16" i="9"/>
  <c r="J17" i="9"/>
  <c r="K17" i="9"/>
  <c r="J18" i="9"/>
  <c r="K18" i="9"/>
  <c r="J19" i="9"/>
  <c r="K19" i="9"/>
  <c r="J20" i="9"/>
  <c r="K20" i="9"/>
  <c r="J21" i="9"/>
  <c r="K21" i="9"/>
  <c r="J22" i="9"/>
  <c r="K22" i="9"/>
  <c r="J23" i="9"/>
  <c r="K23" i="9"/>
  <c r="J24" i="9"/>
  <c r="K24" i="9"/>
  <c r="J25" i="9"/>
  <c r="K25" i="9"/>
  <c r="J26" i="9"/>
  <c r="K26" i="9"/>
  <c r="J27" i="9"/>
  <c r="K27" i="9"/>
  <c r="J28" i="9"/>
  <c r="K28" i="9"/>
  <c r="H29" i="9"/>
  <c r="I29" i="9"/>
  <c r="D7" i="7" s="1"/>
  <c r="A2" i="8"/>
  <c r="A4" i="8"/>
  <c r="J6" i="8"/>
  <c r="K6" i="8" s="1"/>
  <c r="J7" i="8"/>
  <c r="K7" i="8"/>
  <c r="J8" i="8"/>
  <c r="K8" i="8"/>
  <c r="J9" i="8"/>
  <c r="K9" i="8"/>
  <c r="J10" i="8"/>
  <c r="K10" i="8"/>
  <c r="J11" i="8"/>
  <c r="K11" i="8"/>
  <c r="J12" i="8"/>
  <c r="K12" i="8"/>
  <c r="J13" i="8"/>
  <c r="K13" i="8"/>
  <c r="J14" i="8"/>
  <c r="K14" i="8"/>
  <c r="J15" i="8"/>
  <c r="K15" i="8"/>
  <c r="J16" i="8"/>
  <c r="K16" i="8"/>
  <c r="J17" i="8"/>
  <c r="K17" i="8"/>
  <c r="J18" i="8"/>
  <c r="K18" i="8"/>
  <c r="J19" i="8"/>
  <c r="K19" i="8"/>
  <c r="J20" i="8"/>
  <c r="K20" i="8"/>
  <c r="J21" i="8"/>
  <c r="K21" i="8"/>
  <c r="J22" i="8"/>
  <c r="K22" i="8"/>
  <c r="J23" i="8"/>
  <c r="K23" i="8"/>
  <c r="J26" i="8"/>
  <c r="K26" i="8"/>
  <c r="J27" i="8"/>
  <c r="K27" i="8"/>
  <c r="J28" i="8"/>
  <c r="K28" i="8"/>
  <c r="G29" i="8"/>
  <c r="C6" i="7" s="1"/>
  <c r="I29" i="8"/>
  <c r="A2" i="7"/>
  <c r="A4" i="7"/>
  <c r="A2" i="6"/>
  <c r="A4" i="6"/>
  <c r="A2" i="5"/>
  <c r="A4" i="5"/>
  <c r="D7" i="157"/>
  <c r="A2" i="4"/>
  <c r="A4" i="4"/>
  <c r="H6" i="4"/>
  <c r="I6" i="4" s="1"/>
  <c r="G28" i="4"/>
  <c r="A2" i="157"/>
  <c r="A4" i="157"/>
  <c r="A2" i="3"/>
  <c r="A4" i="3"/>
  <c r="H21" i="138"/>
  <c r="I21" i="138"/>
  <c r="C25" i="138"/>
  <c r="D25" i="138"/>
  <c r="H30" i="138"/>
  <c r="H32" i="138" s="1"/>
  <c r="I30" i="138"/>
  <c r="I32" i="138" s="1"/>
  <c r="C36" i="138"/>
  <c r="D36" i="138"/>
  <c r="C37" i="138"/>
  <c r="D37" i="138"/>
  <c r="C40" i="138"/>
  <c r="D40" i="138"/>
  <c r="H44" i="138"/>
  <c r="I44" i="138"/>
  <c r="E27" i="133"/>
  <c r="G7" i="159"/>
  <c r="F11" i="55"/>
  <c r="I28" i="35"/>
  <c r="D7" i="33" s="1"/>
  <c r="F28" i="127"/>
  <c r="M34" i="38"/>
  <c r="O25" i="42"/>
  <c r="J27" i="42"/>
  <c r="G24" i="159"/>
  <c r="D10" i="159" s="1"/>
  <c r="G10" i="159" s="1"/>
  <c r="G29" i="53"/>
  <c r="P34" i="40"/>
  <c r="D7" i="17"/>
  <c r="D8" i="157"/>
  <c r="M29" i="130"/>
  <c r="Q30" i="46"/>
  <c r="K30" i="45"/>
  <c r="F6" i="70" l="1"/>
  <c r="K27" i="124"/>
  <c r="G27" i="151"/>
  <c r="P32" i="40"/>
  <c r="F15" i="55"/>
  <c r="O107" i="41"/>
  <c r="M32" i="155"/>
  <c r="P32" i="155" s="1"/>
  <c r="K29" i="116"/>
  <c r="D36" i="163"/>
  <c r="C31" i="162"/>
  <c r="D31" i="162" s="1"/>
  <c r="O30" i="155"/>
  <c r="C10" i="162"/>
  <c r="D10" i="162" s="1"/>
  <c r="D11" i="163"/>
  <c r="C11" i="162"/>
  <c r="D11" i="162" s="1"/>
  <c r="D12" i="163"/>
  <c r="D12" i="17"/>
  <c r="K26" i="35"/>
  <c r="H22" i="163"/>
  <c r="G20" i="162"/>
  <c r="G23" i="162"/>
  <c r="H25" i="163"/>
  <c r="H19" i="163"/>
  <c r="G17" i="162"/>
  <c r="G21" i="162"/>
  <c r="H23" i="163"/>
  <c r="G15" i="162"/>
  <c r="H16" i="163"/>
  <c r="K29" i="20"/>
  <c r="G16" i="162"/>
  <c r="H18" i="163"/>
  <c r="H10" i="163"/>
  <c r="G9" i="162"/>
  <c r="G11" i="162"/>
  <c r="H12" i="163"/>
  <c r="H15" i="163"/>
  <c r="G14" i="162"/>
  <c r="H28" i="163"/>
  <c r="G25" i="162"/>
  <c r="F17" i="55"/>
  <c r="L27" i="130"/>
  <c r="L29" i="130" s="1"/>
  <c r="K29" i="18"/>
  <c r="L30" i="45"/>
  <c r="L28" i="45"/>
  <c r="E9" i="55"/>
  <c r="K25" i="123"/>
  <c r="G9" i="159"/>
  <c r="C7" i="33"/>
  <c r="F7" i="33" s="1"/>
  <c r="H26" i="16"/>
  <c r="J30" i="13"/>
  <c r="I30" i="13"/>
  <c r="F10" i="70"/>
  <c r="C18" i="161"/>
  <c r="G25" i="133"/>
  <c r="L27" i="129"/>
  <c r="C11" i="17"/>
  <c r="N29" i="120"/>
  <c r="H17" i="162"/>
  <c r="H21" i="162"/>
  <c r="H20" i="162"/>
  <c r="F29" i="16"/>
  <c r="C13" i="3" s="1"/>
  <c r="I26" i="16"/>
  <c r="D9" i="17"/>
  <c r="K29" i="100"/>
  <c r="D10" i="17"/>
  <c r="L31" i="23"/>
  <c r="D13" i="17"/>
  <c r="L33" i="26"/>
  <c r="F6" i="131"/>
  <c r="F15" i="161" s="1"/>
  <c r="C15" i="161"/>
  <c r="K16" i="161"/>
  <c r="C7" i="131"/>
  <c r="F7" i="131" s="1"/>
  <c r="M29" i="152"/>
  <c r="H16" i="162"/>
  <c r="H7" i="162"/>
  <c r="H9" i="162"/>
  <c r="H11" i="162"/>
  <c r="H14" i="162"/>
  <c r="H25" i="162"/>
  <c r="L27" i="154"/>
  <c r="O27" i="154" s="1"/>
  <c r="O25" i="154"/>
  <c r="H15" i="162"/>
  <c r="D6" i="17"/>
  <c r="J28" i="19"/>
  <c r="D11" i="17"/>
  <c r="K32" i="99"/>
  <c r="L32" i="99" s="1"/>
  <c r="C13" i="17"/>
  <c r="M33" i="26"/>
  <c r="D7" i="131"/>
  <c r="L29" i="152"/>
  <c r="I30" i="52"/>
  <c r="J30" i="52" s="1"/>
  <c r="H23" i="162"/>
  <c r="O29" i="120"/>
  <c r="N30" i="156"/>
  <c r="O28" i="156"/>
  <c r="N25" i="154"/>
  <c r="N32" i="39"/>
  <c r="G29" i="16"/>
  <c r="D13" i="3" s="1"/>
  <c r="F11" i="70"/>
  <c r="G27" i="133"/>
  <c r="F27" i="133"/>
  <c r="Q28" i="46"/>
  <c r="I30" i="5"/>
  <c r="J30" i="5" s="1"/>
  <c r="E7" i="70"/>
  <c r="E6" i="70"/>
  <c r="M27" i="130"/>
  <c r="L25" i="129"/>
  <c r="N32" i="40"/>
  <c r="M32" i="40"/>
  <c r="M34" i="40" s="1"/>
  <c r="J26" i="35"/>
  <c r="C7" i="17"/>
  <c r="F7" i="17" s="1"/>
  <c r="F18" i="159"/>
  <c r="J29" i="8"/>
  <c r="K29" i="8" s="1"/>
  <c r="H25" i="11"/>
  <c r="I25" i="11" s="1"/>
  <c r="H27" i="14"/>
  <c r="I27" i="14" s="1"/>
  <c r="G30" i="12"/>
  <c r="G26" i="127"/>
  <c r="E8" i="55"/>
  <c r="E6" i="128"/>
  <c r="K28" i="45"/>
  <c r="O110" i="43"/>
  <c r="P28" i="46"/>
  <c r="C19" i="159"/>
  <c r="G6" i="159"/>
  <c r="E11" i="70"/>
  <c r="F9" i="70"/>
  <c r="E17" i="55"/>
  <c r="E10" i="55"/>
  <c r="F7" i="55"/>
  <c r="E7" i="55"/>
  <c r="F9" i="55"/>
  <c r="E11" i="55"/>
  <c r="F16" i="55"/>
  <c r="E12" i="55"/>
  <c r="E14" i="55"/>
  <c r="F14" i="55"/>
  <c r="F29" i="53"/>
  <c r="F25" i="133"/>
  <c r="F27" i="151"/>
  <c r="O27" i="49"/>
  <c r="K25" i="129"/>
  <c r="K27" i="129" s="1"/>
  <c r="L28" i="44"/>
  <c r="L26" i="44"/>
  <c r="O30" i="46"/>
  <c r="O105" i="41"/>
  <c r="J13" i="161"/>
  <c r="I29" i="36"/>
  <c r="J29" i="36" s="1"/>
  <c r="E28" i="127"/>
  <c r="H26" i="127"/>
  <c r="J27" i="124"/>
  <c r="J29" i="124"/>
  <c r="C15" i="3"/>
  <c r="G28" i="31"/>
  <c r="H28" i="31" s="1"/>
  <c r="H29" i="14"/>
  <c r="D10" i="3"/>
  <c r="I29" i="14"/>
  <c r="C9" i="3"/>
  <c r="C8" i="3"/>
  <c r="D6" i="7"/>
  <c r="E6" i="7" s="1"/>
  <c r="F6" i="7" s="1"/>
  <c r="E11" i="3"/>
  <c r="F11" i="3" s="1"/>
  <c r="I45" i="138"/>
  <c r="H30" i="12"/>
  <c r="C12" i="3"/>
  <c r="E12" i="3" s="1"/>
  <c r="E12" i="70"/>
  <c r="D27" i="70"/>
  <c r="D21" i="161" s="1"/>
  <c r="E10" i="70"/>
  <c r="C7" i="157"/>
  <c r="C7" i="7"/>
  <c r="E7" i="7" s="1"/>
  <c r="J29" i="9"/>
  <c r="K29" i="9"/>
  <c r="O34" i="38"/>
  <c r="P34" i="38" s="1"/>
  <c r="M36" i="38"/>
  <c r="E15" i="55"/>
  <c r="J31" i="121"/>
  <c r="K31" i="121" s="1"/>
  <c r="D8" i="7"/>
  <c r="C6" i="17"/>
  <c r="F6" i="17" s="1"/>
  <c r="P28" i="126"/>
  <c r="K30" i="126"/>
  <c r="E6" i="55"/>
  <c r="D27" i="55"/>
  <c r="E9" i="70"/>
  <c r="N36" i="38"/>
  <c r="J28" i="44"/>
  <c r="K26" i="44"/>
  <c r="D25" i="33"/>
  <c r="N34" i="38"/>
  <c r="N34" i="39"/>
  <c r="C8" i="157"/>
  <c r="I31" i="6"/>
  <c r="J31" i="6" s="1"/>
  <c r="N27" i="49"/>
  <c r="D6" i="131"/>
  <c r="P108" i="43"/>
  <c r="J27" i="34"/>
  <c r="K27" i="34" s="1"/>
  <c r="H45" i="138"/>
  <c r="G29" i="98"/>
  <c r="H27" i="98"/>
  <c r="I27" i="98" s="1"/>
  <c r="D8" i="17"/>
  <c r="G30" i="73"/>
  <c r="C8" i="70" s="1"/>
  <c r="C25" i="128"/>
  <c r="D8" i="161"/>
  <c r="C45" i="138"/>
  <c r="C8" i="17"/>
  <c r="F8" i="17" s="1"/>
  <c r="C9" i="17"/>
  <c r="F9" i="17" s="1"/>
  <c r="C10" i="17"/>
  <c r="C12" i="17"/>
  <c r="E12" i="17" s="1"/>
  <c r="C27" i="55"/>
  <c r="E13" i="55"/>
  <c r="F13" i="55" s="1"/>
  <c r="E16" i="55"/>
  <c r="H28" i="32"/>
  <c r="C16" i="3"/>
  <c r="I28" i="32"/>
  <c r="D45" i="138"/>
  <c r="H28" i="4"/>
  <c r="I28" i="4" s="1"/>
  <c r="D6" i="157"/>
  <c r="J25" i="34"/>
  <c r="K25" i="34" s="1"/>
  <c r="I27" i="36"/>
  <c r="J27" i="36" s="1"/>
  <c r="K27" i="42"/>
  <c r="N32" i="155"/>
  <c r="M27" i="154"/>
  <c r="N28" i="126"/>
  <c r="N34" i="40"/>
  <c r="J27" i="123"/>
  <c r="K27" i="123"/>
  <c r="O7" i="39"/>
  <c r="M32" i="39"/>
  <c r="M31" i="120"/>
  <c r="N31" i="120" s="1"/>
  <c r="F29" i="47"/>
  <c r="M30" i="156"/>
  <c r="P30" i="156" s="1"/>
  <c r="J25" i="123"/>
  <c r="I27" i="50"/>
  <c r="C8" i="131"/>
  <c r="J27" i="50"/>
  <c r="E10" i="159"/>
  <c r="D14" i="159"/>
  <c r="H22" i="159"/>
  <c r="H23" i="159" s="1"/>
  <c r="C8" i="33"/>
  <c r="J28" i="35"/>
  <c r="O27" i="42"/>
  <c r="D8" i="131"/>
  <c r="O32" i="155" l="1"/>
  <c r="C24" i="7"/>
  <c r="C7" i="3" s="1"/>
  <c r="E7" i="131"/>
  <c r="H14" i="163"/>
  <c r="G13" i="162"/>
  <c r="C29" i="162"/>
  <c r="D29" i="162" s="1"/>
  <c r="D34" i="163"/>
  <c r="G12" i="162"/>
  <c r="H13" i="163"/>
  <c r="D33" i="163"/>
  <c r="C28" i="162"/>
  <c r="D28" i="162" s="1"/>
  <c r="G26" i="162"/>
  <c r="H29" i="163"/>
  <c r="G24" i="162"/>
  <c r="H26" i="163"/>
  <c r="D32" i="163"/>
  <c r="C27" i="162"/>
  <c r="D27" i="162" s="1"/>
  <c r="D10" i="163"/>
  <c r="C9" i="162"/>
  <c r="D9" i="162" s="1"/>
  <c r="F18" i="161"/>
  <c r="H11" i="163"/>
  <c r="G10" i="162"/>
  <c r="C34" i="162"/>
  <c r="D34" i="162" s="1"/>
  <c r="D39" i="163"/>
  <c r="H6" i="163"/>
  <c r="G6" i="162"/>
  <c r="G8" i="162"/>
  <c r="H9" i="163"/>
  <c r="K19" i="161"/>
  <c r="D40" i="163"/>
  <c r="C35" i="162"/>
  <c r="D35" i="162" s="1"/>
  <c r="O32" i="40"/>
  <c r="N27" i="154"/>
  <c r="D16" i="161"/>
  <c r="E7" i="17"/>
  <c r="E7" i="33"/>
  <c r="H29" i="16"/>
  <c r="H24" i="162"/>
  <c r="E13" i="17"/>
  <c r="F13" i="17" s="1"/>
  <c r="F15" i="3"/>
  <c r="I29" i="16"/>
  <c r="E11" i="17"/>
  <c r="F11" i="17" s="1"/>
  <c r="H10" i="162"/>
  <c r="F17" i="161"/>
  <c r="C17" i="161"/>
  <c r="E6" i="17"/>
  <c r="H13" i="162"/>
  <c r="E6" i="131"/>
  <c r="E15" i="161" s="1"/>
  <c r="D15" i="161"/>
  <c r="K18" i="161"/>
  <c r="K12" i="161"/>
  <c r="C11" i="161"/>
  <c r="E18" i="161"/>
  <c r="D18" i="161"/>
  <c r="H26" i="162"/>
  <c r="O30" i="156"/>
  <c r="H6" i="162"/>
  <c r="H8" i="162"/>
  <c r="H12" i="162"/>
  <c r="F10" i="17"/>
  <c r="E10" i="3"/>
  <c r="F10" i="3" s="1"/>
  <c r="F7" i="7"/>
  <c r="I46" i="138"/>
  <c r="D7" i="128"/>
  <c r="P30" i="46"/>
  <c r="H28" i="127"/>
  <c r="G28" i="127"/>
  <c r="E15" i="3"/>
  <c r="E10" i="17"/>
  <c r="F12" i="17"/>
  <c r="E9" i="17"/>
  <c r="F12" i="3"/>
  <c r="J12" i="161"/>
  <c r="F25" i="128"/>
  <c r="C27" i="128"/>
  <c r="F8" i="70"/>
  <c r="C27" i="70"/>
  <c r="H46" i="138"/>
  <c r="E6" i="33"/>
  <c r="F6" i="33" s="1"/>
  <c r="O28" i="126"/>
  <c r="N30" i="126"/>
  <c r="C20" i="161"/>
  <c r="E13" i="3"/>
  <c r="F13" i="3" s="1"/>
  <c r="E8" i="70"/>
  <c r="D9" i="3"/>
  <c r="H28" i="11"/>
  <c r="I28" i="11" s="1"/>
  <c r="O34" i="40"/>
  <c r="D20" i="161"/>
  <c r="E27" i="55"/>
  <c r="F27" i="55" s="1"/>
  <c r="H20" i="163"/>
  <c r="M34" i="39"/>
  <c r="O32" i="39"/>
  <c r="P32" i="39" s="1"/>
  <c r="D8" i="3"/>
  <c r="H29" i="98"/>
  <c r="I29" i="98" s="1"/>
  <c r="P30" i="126"/>
  <c r="E8" i="7"/>
  <c r="F8" i="7" s="1"/>
  <c r="D24" i="7"/>
  <c r="P107" i="41"/>
  <c r="Q107" i="41" s="1"/>
  <c r="E8" i="17"/>
  <c r="D23" i="17"/>
  <c r="P25" i="42"/>
  <c r="Q25" i="42" s="1"/>
  <c r="E8" i="157"/>
  <c r="F8" i="157" s="1"/>
  <c r="K28" i="44"/>
  <c r="E7" i="157"/>
  <c r="F7" i="157" s="1"/>
  <c r="C23" i="157"/>
  <c r="O36" i="38"/>
  <c r="P36" i="38" s="1"/>
  <c r="E6" i="157"/>
  <c r="F6" i="157" s="1"/>
  <c r="D23" i="157"/>
  <c r="N110" i="43"/>
  <c r="E16" i="3"/>
  <c r="F16" i="3" s="1"/>
  <c r="C23" i="17"/>
  <c r="C16" i="161"/>
  <c r="E17" i="161"/>
  <c r="E8" i="131"/>
  <c r="F8" i="131"/>
  <c r="C22" i="131"/>
  <c r="D22" i="131"/>
  <c r="G14" i="159"/>
  <c r="D19" i="159"/>
  <c r="F8" i="33"/>
  <c r="C25" i="33"/>
  <c r="E8" i="33"/>
  <c r="F10" i="159"/>
  <c r="D25" i="163" l="1"/>
  <c r="C20" i="162"/>
  <c r="D20" i="162" s="1"/>
  <c r="C33" i="162"/>
  <c r="D33" i="162" s="1"/>
  <c r="D38" i="163"/>
  <c r="C16" i="162"/>
  <c r="D16" i="162" s="1"/>
  <c r="D18" i="163"/>
  <c r="D9" i="163"/>
  <c r="C8" i="162"/>
  <c r="D8" i="162" s="1"/>
  <c r="C26" i="162"/>
  <c r="D26" i="162" s="1"/>
  <c r="D31" i="163"/>
  <c r="C13" i="162"/>
  <c r="D13" i="162" s="1"/>
  <c r="D14" i="163"/>
  <c r="D13" i="163"/>
  <c r="C12" i="162"/>
  <c r="D12" i="162" s="1"/>
  <c r="D17" i="163"/>
  <c r="C15" i="162"/>
  <c r="D15" i="162" s="1"/>
  <c r="G18" i="162"/>
  <c r="G22" i="162"/>
  <c r="G27" i="162" s="1"/>
  <c r="H24" i="163"/>
  <c r="C22" i="162"/>
  <c r="D22" i="162" s="1"/>
  <c r="D27" i="163"/>
  <c r="D37" i="163"/>
  <c r="C32" i="162"/>
  <c r="D32" i="162" s="1"/>
  <c r="H18" i="162"/>
  <c r="K17" i="161"/>
  <c r="K21" i="161"/>
  <c r="K9" i="161"/>
  <c r="F8" i="161"/>
  <c r="C8" i="161"/>
  <c r="H22" i="162"/>
  <c r="H27" i="162" s="1"/>
  <c r="O30" i="126"/>
  <c r="E8" i="161"/>
  <c r="D25" i="128"/>
  <c r="E7" i="128"/>
  <c r="F16" i="161"/>
  <c r="E16" i="161"/>
  <c r="E20" i="161"/>
  <c r="D22" i="161"/>
  <c r="F27" i="70"/>
  <c r="E27" i="70"/>
  <c r="C25" i="17"/>
  <c r="P27" i="42"/>
  <c r="Q27" i="42" s="1"/>
  <c r="E8" i="3"/>
  <c r="F8" i="3" s="1"/>
  <c r="F20" i="161"/>
  <c r="C6" i="3"/>
  <c r="D7" i="3"/>
  <c r="E24" i="7"/>
  <c r="F24" i="7" s="1"/>
  <c r="D11" i="161"/>
  <c r="O34" i="39"/>
  <c r="P34" i="39" s="1"/>
  <c r="P110" i="43"/>
  <c r="E23" i="157"/>
  <c r="F23" i="157" s="1"/>
  <c r="D6" i="3"/>
  <c r="E23" i="17"/>
  <c r="F23" i="17" s="1"/>
  <c r="D25" i="17"/>
  <c r="E9" i="3"/>
  <c r="F9" i="3" s="1"/>
  <c r="D9" i="161"/>
  <c r="H30" i="163"/>
  <c r="F27" i="128"/>
  <c r="C24" i="131"/>
  <c r="D24" i="131"/>
  <c r="E22" i="131"/>
  <c r="F22" i="131" s="1"/>
  <c r="C7" i="162"/>
  <c r="D7" i="162" s="1"/>
  <c r="E25" i="33"/>
  <c r="F25" i="33" s="1"/>
  <c r="C25" i="159"/>
  <c r="G19" i="159"/>
  <c r="D12" i="161" l="1"/>
  <c r="D28" i="163"/>
  <c r="C23" i="162"/>
  <c r="D23" i="162" s="1"/>
  <c r="C21" i="162"/>
  <c r="D21" i="162" s="1"/>
  <c r="D26" i="163"/>
  <c r="K22" i="161"/>
  <c r="K10" i="161"/>
  <c r="F9" i="161"/>
  <c r="C9" i="161"/>
  <c r="E22" i="161"/>
  <c r="C21" i="161"/>
  <c r="K13" i="161"/>
  <c r="C12" i="161"/>
  <c r="D27" i="128"/>
  <c r="E25" i="128"/>
  <c r="H31" i="163"/>
  <c r="E9" i="161"/>
  <c r="C13" i="161"/>
  <c r="D14" i="3"/>
  <c r="D27" i="3" s="1"/>
  <c r="E25" i="17"/>
  <c r="F25" i="17"/>
  <c r="C14" i="3"/>
  <c r="E6" i="3"/>
  <c r="F6" i="3" s="1"/>
  <c r="E7" i="3"/>
  <c r="F7" i="3" s="1"/>
  <c r="F21" i="161"/>
  <c r="E21" i="161"/>
  <c r="E24" i="131"/>
  <c r="F24" i="131" s="1"/>
  <c r="D24" i="163" l="1"/>
  <c r="C19" i="162"/>
  <c r="C6" i="163"/>
  <c r="D6" i="163"/>
  <c r="C6" i="162"/>
  <c r="C25" i="162"/>
  <c r="D25" i="162" s="1"/>
  <c r="D30" i="163"/>
  <c r="K23" i="161"/>
  <c r="H28" i="162"/>
  <c r="F22" i="161"/>
  <c r="C22" i="161"/>
  <c r="K14" i="161"/>
  <c r="E27" i="128"/>
  <c r="E13" i="159"/>
  <c r="F13" i="159" s="1"/>
  <c r="D5" i="161"/>
  <c r="E14" i="3"/>
  <c r="F14" i="3" s="1"/>
  <c r="D6" i="161"/>
  <c r="F13" i="161"/>
  <c r="C27" i="3"/>
  <c r="E27" i="3" s="1"/>
  <c r="C14" i="161"/>
  <c r="D14" i="161"/>
  <c r="C14" i="162" l="1"/>
  <c r="D14" i="162" s="1"/>
  <c r="D15" i="163"/>
  <c r="C30" i="162"/>
  <c r="D30" i="162" s="1"/>
  <c r="D35" i="163"/>
  <c r="D19" i="162"/>
  <c r="D6" i="162"/>
  <c r="D17" i="162" s="1"/>
  <c r="K15" i="161"/>
  <c r="K7" i="161"/>
  <c r="C6" i="161"/>
  <c r="D19" i="163"/>
  <c r="F27" i="3"/>
  <c r="C5" i="161"/>
  <c r="C17" i="162" l="1"/>
  <c r="K6" i="161"/>
  <c r="F14" i="161"/>
  <c r="E14" i="161"/>
  <c r="F6" i="161"/>
  <c r="E6" i="161"/>
  <c r="E13" i="161"/>
  <c r="D13" i="161"/>
  <c r="F5" i="161" l="1"/>
  <c r="E5" i="161"/>
  <c r="E11" i="161"/>
  <c r="E12" i="161"/>
  <c r="F12" i="161" l="1"/>
  <c r="J11" i="161"/>
  <c r="C24" i="162" l="1"/>
  <c r="D29" i="163"/>
  <c r="K11" i="161"/>
  <c r="C10" i="161"/>
  <c r="D41" i="163"/>
  <c r="C7" i="161"/>
  <c r="D24" i="162" l="1"/>
  <c r="D36" i="162" s="1"/>
  <c r="D37" i="162" s="1"/>
  <c r="C36" i="162"/>
  <c r="C37" i="162" s="1"/>
  <c r="D10" i="161"/>
  <c r="K8" i="161"/>
  <c r="D42" i="163"/>
  <c r="D7" i="161"/>
  <c r="E10" i="161" l="1"/>
  <c r="F10" i="161"/>
  <c r="K20" i="161"/>
  <c r="C23" i="161"/>
  <c r="C19" i="161"/>
  <c r="G36" i="162" l="1"/>
  <c r="H41" i="163"/>
  <c r="E7" i="161"/>
  <c r="F7" i="161"/>
  <c r="K24" i="161"/>
  <c r="D23" i="161"/>
  <c r="D19" i="161"/>
  <c r="G37" i="162" l="1"/>
  <c r="H37" i="162" s="1"/>
  <c r="H36" i="162"/>
  <c r="F19" i="161"/>
  <c r="E19" i="161"/>
  <c r="E12" i="159"/>
  <c r="E14" i="159" s="1"/>
  <c r="F12" i="159" l="1"/>
  <c r="F14" i="159"/>
  <c r="E19" i="159"/>
  <c r="F19" i="159" s="1"/>
  <c r="F23" i="161" l="1"/>
  <c r="E23" i="161"/>
</calcChain>
</file>

<file path=xl/comments1.xml><?xml version="1.0" encoding="utf-8"?>
<comments xmlns="http://schemas.openxmlformats.org/spreadsheetml/2006/main">
  <authors>
    <author>chenjie</author>
  </authors>
  <commentList>
    <comment ref="D6" authorId="0">
      <text>
        <r>
          <rPr>
            <sz val="9"/>
            <color indexed="81"/>
            <rFont val="宋体"/>
            <family val="3"/>
            <charset val="134"/>
          </rPr>
          <t>开放式、封闭式等</t>
        </r>
      </text>
    </comment>
  </commentList>
</comments>
</file>

<file path=xl/comments10.xml><?xml version="1.0" encoding="utf-8"?>
<comments xmlns="http://schemas.openxmlformats.org/spreadsheetml/2006/main">
  <authors>
    <author>chenjie</author>
  </authors>
  <commentList>
    <comment ref="R7" authorId="0">
      <text>
        <r>
          <rPr>
            <sz val="9"/>
            <color indexed="81"/>
            <rFont val="宋体"/>
            <family val="3"/>
            <charset val="134"/>
          </rPr>
          <t>chenjie:</t>
        </r>
        <r>
          <rPr>
            <sz val="9"/>
            <rFont val="Times New Roman"/>
            <family val="1"/>
          </rPr>
          <t xml:space="preserve">
</t>
        </r>
        <r>
          <rPr>
            <sz val="9"/>
            <rFont val="宋体"/>
            <family val="3"/>
            <charset val="134"/>
          </rPr>
          <t>处于非正常状态的在建工程项目应在备注栏标注在建工程的施工状况，如：</t>
        </r>
        <r>
          <rPr>
            <sz val="9"/>
            <rFont val="Times New Roman"/>
            <family val="1"/>
          </rPr>
          <t>“</t>
        </r>
        <r>
          <rPr>
            <sz val="9"/>
            <rFont val="宋体"/>
            <family val="3"/>
            <charset val="134"/>
          </rPr>
          <t>停建</t>
        </r>
        <r>
          <rPr>
            <sz val="9"/>
            <rFont val="Times New Roman"/>
            <family val="1"/>
          </rPr>
          <t>1</t>
        </r>
        <r>
          <rPr>
            <sz val="9"/>
            <rFont val="宋体"/>
            <family val="3"/>
            <charset val="134"/>
          </rPr>
          <t>年、季节性停建</t>
        </r>
        <r>
          <rPr>
            <sz val="9"/>
            <rFont val="Times New Roman"/>
            <family val="1"/>
          </rPr>
          <t>”</t>
        </r>
        <r>
          <rPr>
            <sz val="9"/>
            <rFont val="宋体"/>
            <family val="3"/>
            <charset val="134"/>
          </rPr>
          <t>等</t>
        </r>
      </text>
    </comment>
  </commentList>
</comments>
</file>

<file path=xl/comments11.xml><?xml version="1.0" encoding="utf-8"?>
<comments xmlns="http://schemas.openxmlformats.org/spreadsheetml/2006/main">
  <authors>
    <author>chenjie</author>
  </authors>
  <commentList>
    <comment ref="H6" authorId="0">
      <text>
        <r>
          <rPr>
            <sz val="9"/>
            <color indexed="81"/>
            <rFont val="宋体"/>
            <family val="3"/>
            <charset val="134"/>
          </rPr>
          <t>chenjie:</t>
        </r>
        <r>
          <rPr>
            <sz val="9"/>
            <rFont val="Times New Roman"/>
            <family val="1"/>
          </rPr>
          <t xml:space="preserve">
简要注明基准日资产清理状况（如“已清理完毕”、“清理净损失”、“清理收入”等</t>
        </r>
      </text>
    </comment>
  </commentList>
</comments>
</file>

<file path=xl/comments12.xml><?xml version="1.0" encoding="utf-8"?>
<comments xmlns="http://schemas.openxmlformats.org/spreadsheetml/2006/main">
  <authors>
    <author>chenjie</author>
  </authors>
  <commentList>
    <comment ref="N7" authorId="0">
      <text>
        <r>
          <rPr>
            <sz val="9"/>
            <color indexed="81"/>
            <rFont val="宋体"/>
            <family val="3"/>
            <charset val="134"/>
          </rPr>
          <t>chenjie:</t>
        </r>
        <r>
          <rPr>
            <sz val="9"/>
            <rFont val="Times New Roman"/>
            <family val="1"/>
          </rPr>
          <t xml:space="preserve">
</t>
        </r>
        <r>
          <rPr>
            <sz val="9"/>
            <rFont val="宋体"/>
            <family val="3"/>
            <charset val="134"/>
          </rPr>
          <t>应注明的事项：</t>
        </r>
        <r>
          <rPr>
            <sz val="9"/>
            <rFont val="Times New Roman"/>
            <family val="1"/>
          </rPr>
          <t>(1)</t>
        </r>
        <r>
          <rPr>
            <sz val="9"/>
            <rFont val="宋体"/>
            <family val="3"/>
            <charset val="134"/>
          </rPr>
          <t>盘盈</t>
        </r>
        <r>
          <rPr>
            <sz val="9"/>
            <rFont val="Times New Roman"/>
            <family val="1"/>
          </rPr>
          <t>(2)</t>
        </r>
        <r>
          <rPr>
            <sz val="9"/>
            <rFont val="宋体"/>
            <family val="3"/>
            <charset val="134"/>
          </rPr>
          <t>非正常资产，如</t>
        </r>
        <r>
          <rPr>
            <sz val="9"/>
            <rFont val="Times New Roman"/>
            <family val="1"/>
          </rPr>
          <t>“</t>
        </r>
        <r>
          <rPr>
            <sz val="9"/>
            <rFont val="宋体"/>
            <family val="3"/>
            <charset val="134"/>
          </rPr>
          <t>停用、不需用、待报废、淘汰、盘亏</t>
        </r>
        <r>
          <rPr>
            <sz val="9"/>
            <rFont val="Times New Roman"/>
            <family val="1"/>
          </rPr>
          <t>”</t>
        </r>
        <r>
          <rPr>
            <sz val="9"/>
            <rFont val="宋体"/>
            <family val="3"/>
            <charset val="134"/>
          </rPr>
          <t>等</t>
        </r>
        <r>
          <rPr>
            <sz val="9"/>
            <rFont val="Times New Roman"/>
            <family val="1"/>
          </rPr>
          <t>(3)</t>
        </r>
        <r>
          <rPr>
            <sz val="9"/>
            <rFont val="宋体"/>
            <family val="3"/>
            <charset val="134"/>
          </rPr>
          <t>仪器仪表、电梯、锅炉、压力容器等规定由有关部门定期鉴定的设备应注明</t>
        </r>
        <r>
          <rPr>
            <sz val="9"/>
            <rFont val="Times New Roman"/>
            <family val="1"/>
          </rPr>
          <t>“</t>
        </r>
        <r>
          <rPr>
            <sz val="9"/>
            <rFont val="宋体"/>
            <family val="3"/>
            <charset val="134"/>
          </rPr>
          <t>达标</t>
        </r>
        <r>
          <rPr>
            <sz val="9"/>
            <rFont val="Times New Roman"/>
            <family val="1"/>
          </rPr>
          <t>”</t>
        </r>
        <r>
          <rPr>
            <sz val="9"/>
            <rFont val="宋体"/>
            <family val="3"/>
            <charset val="134"/>
          </rPr>
          <t>或</t>
        </r>
        <r>
          <rPr>
            <sz val="9"/>
            <rFont val="Times New Roman"/>
            <family val="1"/>
          </rPr>
          <t>“</t>
        </r>
        <r>
          <rPr>
            <sz val="9"/>
            <rFont val="宋体"/>
            <family val="3"/>
            <charset val="134"/>
          </rPr>
          <t>未达标</t>
        </r>
        <r>
          <rPr>
            <sz val="9"/>
            <rFont val="Times New Roman"/>
            <family val="1"/>
          </rPr>
          <t>”(4)</t>
        </r>
        <r>
          <rPr>
            <sz val="9"/>
            <rFont val="宋体"/>
            <family val="3"/>
            <charset val="134"/>
          </rPr>
          <t>因折旧提超等原因造成负数余额的项目，应简述原因</t>
        </r>
        <r>
          <rPr>
            <sz val="9"/>
            <rFont val="Times New Roman"/>
            <family val="1"/>
          </rPr>
          <t>(5)</t>
        </r>
        <r>
          <rPr>
            <sz val="9"/>
            <rFont val="宋体"/>
            <family val="3"/>
            <charset val="134"/>
          </rPr>
          <t>其他</t>
        </r>
      </text>
    </comment>
  </commentList>
</comments>
</file>

<file path=xl/comments2.xml><?xml version="1.0" encoding="utf-8"?>
<comments xmlns="http://schemas.openxmlformats.org/spreadsheetml/2006/main">
  <authors>
    <author>chenjie</author>
  </authors>
  <commentList>
    <comment ref="C6" authorId="0">
      <text>
        <r>
          <rPr>
            <sz val="9"/>
            <color indexed="81"/>
            <rFont val="宋体"/>
            <family val="3"/>
            <charset val="134"/>
          </rPr>
          <t>chenjie:</t>
        </r>
        <r>
          <rPr>
            <sz val="9"/>
            <rFont val="Times New Roman"/>
            <family val="1"/>
          </rPr>
          <t xml:space="preserve">
指国家股、法人股、流通股等</t>
        </r>
      </text>
    </comment>
  </commentList>
</comments>
</file>

<file path=xl/comments3.xml><?xml version="1.0" encoding="utf-8"?>
<comments xmlns="http://schemas.openxmlformats.org/spreadsheetml/2006/main">
  <authors>
    <author>chenjie</author>
  </authors>
  <commentList>
    <comment ref="F6" authorId="0">
      <text>
        <r>
          <rPr>
            <sz val="9"/>
            <color indexed="81"/>
            <rFont val="宋体"/>
            <family val="3"/>
            <charset val="134"/>
          </rPr>
          <t>chenjie:</t>
        </r>
        <r>
          <rPr>
            <sz val="9"/>
            <rFont val="Times New Roman"/>
            <family val="1"/>
          </rPr>
          <t xml:space="preserve">
指基准日收盘价</t>
        </r>
      </text>
    </comment>
  </commentList>
</comments>
</file>

<file path=xl/comments4.xml><?xml version="1.0" encoding="utf-8"?>
<comments xmlns="http://schemas.openxmlformats.org/spreadsheetml/2006/main">
  <authors>
    <author>chenjie</author>
  </authors>
  <commentList>
    <comment ref="I6" authorId="0">
      <text>
        <r>
          <rPr>
            <sz val="9"/>
            <color indexed="81"/>
            <rFont val="宋体"/>
            <family val="3"/>
            <charset val="134"/>
          </rPr>
          <t>chenjie:</t>
        </r>
        <r>
          <rPr>
            <sz val="9"/>
            <rFont val="Times New Roman"/>
            <family val="1"/>
          </rPr>
          <t xml:space="preserve">
1）欠款单位为关联方、总公司内部或本公司内部单位的，应在备注栏注明“关联方”、“总公司内部”“内部单位”；2） 涉诉款项应在备注中标明；3）评估基准日后已收回款项的，应注明日期如“2002年7月4日收回”；4）其他填表单位认为应说明的事项</t>
        </r>
      </text>
    </comment>
  </commentList>
</comments>
</file>

<file path=xl/comments5.xml><?xml version="1.0" encoding="utf-8"?>
<comments xmlns="http://schemas.openxmlformats.org/spreadsheetml/2006/main">
  <authors>
    <author>chenjie</author>
  </authors>
  <commentList>
    <comment ref="E8" authorId="0">
      <text>
        <r>
          <rPr>
            <sz val="9"/>
            <color indexed="81"/>
            <rFont val="宋体"/>
            <family val="3"/>
            <charset val="134"/>
          </rPr>
          <t>chenjie:</t>
        </r>
        <r>
          <rPr>
            <sz val="9"/>
            <rFont val="Times New Roman"/>
            <family val="1"/>
          </rPr>
          <t xml:space="preserve">
</t>
        </r>
        <r>
          <rPr>
            <sz val="9"/>
            <rFont val="宋体"/>
            <family val="3"/>
            <charset val="134"/>
          </rPr>
          <t>如：</t>
        </r>
        <r>
          <rPr>
            <sz val="9"/>
            <rFont val="Times New Roman"/>
            <family val="1"/>
          </rPr>
          <t>“</t>
        </r>
        <r>
          <rPr>
            <sz val="9"/>
            <rFont val="宋体"/>
            <family val="3"/>
            <charset val="134"/>
          </rPr>
          <t>砖混、钢混、框架、砖木、简易</t>
        </r>
        <r>
          <rPr>
            <sz val="9"/>
            <rFont val="Times New Roman"/>
            <family val="1"/>
          </rPr>
          <t>”</t>
        </r>
        <r>
          <rPr>
            <sz val="9"/>
            <rFont val="宋体"/>
            <family val="3"/>
            <charset val="134"/>
          </rPr>
          <t>等，</t>
        </r>
      </text>
    </comment>
    <comment ref="G8" authorId="0">
      <text>
        <r>
          <rPr>
            <sz val="9"/>
            <color indexed="81"/>
            <rFont val="宋体"/>
            <family val="3"/>
            <charset val="134"/>
          </rPr>
          <t>chenjie:</t>
        </r>
        <r>
          <rPr>
            <sz val="9"/>
            <rFont val="Times New Roman"/>
            <family val="1"/>
          </rPr>
          <t xml:space="preserve">
</t>
        </r>
        <r>
          <rPr>
            <b/>
            <sz val="9"/>
            <color indexed="81"/>
            <rFont val="宋体"/>
            <family val="3"/>
            <charset val="134"/>
          </rPr>
          <t>m</t>
        </r>
        <r>
          <rPr>
            <sz val="12"/>
            <color indexed="81"/>
            <rFont val="宋体"/>
            <family val="3"/>
            <charset val="134"/>
          </rPr>
          <t>2</t>
        </r>
        <r>
          <rPr>
            <sz val="9"/>
            <rFont val="宋体"/>
            <family val="3"/>
            <charset val="134"/>
          </rPr>
          <t>或</t>
        </r>
        <r>
          <rPr>
            <b/>
            <sz val="9"/>
            <color indexed="81"/>
            <rFont val="宋体"/>
            <family val="3"/>
            <charset val="134"/>
          </rPr>
          <t>m</t>
        </r>
        <r>
          <rPr>
            <sz val="12"/>
            <color indexed="81"/>
            <rFont val="宋体"/>
            <family val="3"/>
            <charset val="134"/>
          </rPr>
          <t>3</t>
        </r>
      </text>
    </comment>
  </commentList>
</comments>
</file>

<file path=xl/comments6.xml><?xml version="1.0" encoding="utf-8"?>
<comments xmlns="http://schemas.openxmlformats.org/spreadsheetml/2006/main">
  <authors>
    <author>chenjie</author>
  </authors>
  <commentList>
    <comment ref="C7" authorId="0">
      <text>
        <r>
          <rPr>
            <sz val="9"/>
            <color indexed="81"/>
            <rFont val="宋体"/>
            <family val="3"/>
            <charset val="134"/>
          </rPr>
          <t>chenjie:</t>
        </r>
        <r>
          <rPr>
            <sz val="9"/>
            <rFont val="Times New Roman"/>
            <family val="1"/>
          </rPr>
          <t xml:space="preserve">
</t>
        </r>
        <r>
          <rPr>
            <sz val="9"/>
            <rFont val="宋体"/>
            <family val="3"/>
            <charset val="134"/>
          </rPr>
          <t>如</t>
        </r>
        <r>
          <rPr>
            <sz val="9"/>
            <rFont val="Times New Roman"/>
            <family val="1"/>
          </rPr>
          <t>“</t>
        </r>
        <r>
          <rPr>
            <sz val="9"/>
            <rFont val="宋体"/>
            <family val="3"/>
            <charset val="134"/>
          </rPr>
          <t>砖、钢筋砼、钢结构、砖铁栏杆、砼面、沥青面、砖面</t>
        </r>
        <r>
          <rPr>
            <sz val="9"/>
            <rFont val="Times New Roman"/>
            <family val="1"/>
          </rPr>
          <t>”</t>
        </r>
        <r>
          <rPr>
            <sz val="9"/>
            <rFont val="宋体"/>
            <family val="3"/>
            <charset val="134"/>
          </rPr>
          <t>等</t>
        </r>
      </text>
    </comment>
    <comment ref="R7" authorId="0">
      <text>
        <r>
          <rPr>
            <sz val="9"/>
            <color indexed="81"/>
            <rFont val="宋体"/>
            <family val="3"/>
            <charset val="134"/>
          </rPr>
          <t>chenjie:</t>
        </r>
        <r>
          <rPr>
            <sz val="9"/>
            <rFont val="Times New Roman"/>
            <family val="1"/>
          </rPr>
          <t xml:space="preserve">
</t>
        </r>
        <r>
          <rPr>
            <sz val="9"/>
            <rFont val="宋体"/>
            <family val="3"/>
            <charset val="134"/>
          </rPr>
          <t>备注中须说明的事项：</t>
        </r>
        <r>
          <rPr>
            <sz val="9"/>
            <rFont val="Times New Roman"/>
            <family val="1"/>
          </rPr>
          <t>(1)</t>
        </r>
        <r>
          <rPr>
            <sz val="9"/>
            <rFont val="宋体"/>
            <family val="3"/>
            <charset val="134"/>
          </rPr>
          <t>对因改扩建已改变了原有建筑面积的；</t>
        </r>
        <r>
          <rPr>
            <sz val="9"/>
            <rFont val="Times New Roman"/>
            <family val="1"/>
          </rPr>
          <t>(2)</t>
        </r>
        <r>
          <rPr>
            <sz val="9"/>
            <rFont val="宋体"/>
            <family val="3"/>
            <charset val="134"/>
          </rPr>
          <t>改扩建增加的相应价值未入帐的，注明未入帐部分的建筑面积。</t>
        </r>
        <r>
          <rPr>
            <sz val="9"/>
            <rFont val="Times New Roman"/>
            <family val="1"/>
          </rPr>
          <t>(3)</t>
        </r>
        <r>
          <rPr>
            <sz val="9"/>
            <rFont val="宋体"/>
            <family val="3"/>
            <charset val="134"/>
          </rPr>
          <t>盘盈资产及非正常状态下的资产，如：</t>
        </r>
        <r>
          <rPr>
            <sz val="9"/>
            <rFont val="Times New Roman"/>
            <family val="1"/>
          </rPr>
          <t>“</t>
        </r>
        <r>
          <rPr>
            <sz val="9"/>
            <rFont val="宋体"/>
            <family val="3"/>
            <charset val="134"/>
          </rPr>
          <t>已拆除、待报废</t>
        </r>
        <r>
          <rPr>
            <sz val="9"/>
            <rFont val="Times New Roman"/>
            <family val="1"/>
          </rPr>
          <t>”</t>
        </r>
        <r>
          <rPr>
            <sz val="9"/>
            <rFont val="宋体"/>
            <family val="3"/>
            <charset val="134"/>
          </rPr>
          <t>等</t>
        </r>
        <r>
          <rPr>
            <sz val="9"/>
            <rFont val="Times New Roman"/>
            <family val="1"/>
          </rPr>
          <t>(5)</t>
        </r>
        <r>
          <rPr>
            <sz val="9"/>
            <rFont val="宋体"/>
            <family val="3"/>
            <charset val="134"/>
          </rPr>
          <t>负数余额</t>
        </r>
      </text>
    </comment>
  </commentList>
</comments>
</file>

<file path=xl/comments7.xml><?xml version="1.0" encoding="utf-8"?>
<comments xmlns="http://schemas.openxmlformats.org/spreadsheetml/2006/main">
  <authors>
    <author>chenjie</author>
  </authors>
  <commentList>
    <comment ref="F7" authorId="0">
      <text>
        <r>
          <rPr>
            <sz val="9"/>
            <color indexed="81"/>
            <rFont val="宋体"/>
            <family val="3"/>
            <charset val="134"/>
          </rPr>
          <t>chenjie:</t>
        </r>
        <r>
          <rPr>
            <sz val="9"/>
            <rFont val="Times New Roman"/>
            <family val="1"/>
          </rPr>
          <t xml:space="preserve">
</t>
        </r>
        <r>
          <rPr>
            <sz val="9"/>
            <rFont val="宋体"/>
            <family val="3"/>
            <charset val="134"/>
          </rPr>
          <t>如</t>
        </r>
        <r>
          <rPr>
            <sz val="9"/>
            <rFont val="Times New Roman"/>
            <family val="1"/>
          </rPr>
          <t>”</t>
        </r>
        <r>
          <rPr>
            <sz val="9"/>
            <rFont val="宋体"/>
            <family val="3"/>
            <charset val="134"/>
          </rPr>
          <t>砖、砼、钢管、砼管</t>
        </r>
        <r>
          <rPr>
            <sz val="9"/>
            <rFont val="Times New Roman"/>
            <family val="1"/>
          </rPr>
          <t>”</t>
        </r>
        <r>
          <rPr>
            <sz val="9"/>
            <rFont val="宋体"/>
            <family val="3"/>
            <charset val="134"/>
          </rPr>
          <t>等</t>
        </r>
      </text>
    </comment>
  </commentList>
</comments>
</file>

<file path=xl/comments8.xml><?xml version="1.0" encoding="utf-8"?>
<comments xmlns="http://schemas.openxmlformats.org/spreadsheetml/2006/main">
  <authors>
    <author>chenjie</author>
  </authors>
  <commentList>
    <comment ref="R14" authorId="0">
      <text>
        <r>
          <rPr>
            <sz val="9"/>
            <color indexed="81"/>
            <rFont val="宋体"/>
            <family val="3"/>
            <charset val="134"/>
          </rPr>
          <t>chenjie:</t>
        </r>
        <r>
          <rPr>
            <sz val="9"/>
            <rFont val="Times New Roman"/>
            <family val="1"/>
          </rPr>
          <t xml:space="preserve">
(1)</t>
        </r>
        <r>
          <rPr>
            <sz val="9"/>
            <rFont val="宋体"/>
            <family val="3"/>
            <charset val="134"/>
          </rPr>
          <t>对待报废、盘亏、帐外等运输车辆应在备注栏标明；</t>
        </r>
        <r>
          <rPr>
            <sz val="9"/>
            <rFont val="Times New Roman"/>
            <family val="1"/>
          </rPr>
          <t>(2)</t>
        </r>
        <r>
          <rPr>
            <sz val="9"/>
            <rFont val="宋体"/>
            <family val="3"/>
            <charset val="134"/>
          </rPr>
          <t>因折旧提超等原因造成负数余额的项目，应简述原因（</t>
        </r>
        <r>
          <rPr>
            <sz val="9"/>
            <rFont val="Times New Roman"/>
            <family val="1"/>
          </rPr>
          <t>3</t>
        </r>
        <r>
          <rPr>
            <sz val="9"/>
            <rFont val="宋体"/>
            <family val="3"/>
            <charset val="134"/>
          </rPr>
          <t>）其他</t>
        </r>
      </text>
    </comment>
  </commentList>
</comments>
</file>

<file path=xl/comments9.xml><?xml version="1.0" encoding="utf-8"?>
<comments xmlns="http://schemas.openxmlformats.org/spreadsheetml/2006/main">
  <authors>
    <author>chenjie</author>
  </authors>
  <commentList>
    <comment ref="E7" authorId="0">
      <text>
        <r>
          <rPr>
            <sz val="9"/>
            <color indexed="81"/>
            <rFont val="宋体"/>
            <family val="3"/>
            <charset val="134"/>
          </rPr>
          <t>chenjie:</t>
        </r>
        <r>
          <rPr>
            <sz val="9"/>
            <rFont val="Times New Roman"/>
            <family val="1"/>
          </rPr>
          <t xml:space="preserve">
</t>
        </r>
        <r>
          <rPr>
            <sz val="9"/>
            <rFont val="宋体"/>
            <family val="3"/>
            <charset val="134"/>
          </rPr>
          <t>按设备铭牌填写，不得以地名或经销商名称替代</t>
        </r>
      </text>
    </comment>
    <comment ref="R7" authorId="0">
      <text>
        <r>
          <rPr>
            <sz val="9"/>
            <color indexed="81"/>
            <rFont val="宋体"/>
            <family val="3"/>
            <charset val="134"/>
          </rPr>
          <t>chenjie:</t>
        </r>
        <r>
          <rPr>
            <sz val="9"/>
            <rFont val="Times New Roman"/>
            <family val="1"/>
          </rPr>
          <t xml:space="preserve">
(1)</t>
        </r>
        <r>
          <rPr>
            <sz val="9"/>
            <rFont val="宋体"/>
            <family val="3"/>
            <charset val="134"/>
          </rPr>
          <t>对停用、不需用、待报废、淘汰、盘亏、盘盈等电子设备应在备注栏标明</t>
        </r>
        <r>
          <rPr>
            <sz val="9"/>
            <rFont val="Times New Roman"/>
            <family val="1"/>
          </rPr>
          <t>(2)</t>
        </r>
        <r>
          <rPr>
            <sz val="9"/>
            <rFont val="宋体"/>
            <family val="3"/>
            <charset val="134"/>
          </rPr>
          <t>因折旧提超等原因造成负数余额的项目，应简述原因</t>
        </r>
        <r>
          <rPr>
            <sz val="9"/>
            <rFont val="Times New Roman"/>
            <family val="1"/>
          </rPr>
          <t>(3)</t>
        </r>
        <r>
          <rPr>
            <sz val="9"/>
            <rFont val="宋体"/>
            <family val="3"/>
            <charset val="134"/>
          </rPr>
          <t>其他</t>
        </r>
      </text>
    </comment>
    <comment ref="R9" authorId="0">
      <text>
        <r>
          <rPr>
            <sz val="9"/>
            <color indexed="81"/>
            <rFont val="宋体"/>
            <family val="3"/>
            <charset val="134"/>
          </rPr>
          <t>chenjie:</t>
        </r>
        <r>
          <rPr>
            <sz val="9"/>
            <rFont val="Times New Roman"/>
            <family val="1"/>
          </rPr>
          <t xml:space="preserve">
(1)</t>
        </r>
        <r>
          <rPr>
            <sz val="9"/>
            <rFont val="宋体"/>
            <family val="3"/>
            <charset val="134"/>
          </rPr>
          <t>对停用、不需用、待报废、淘汰、盘亏、盘盈等电子设备应在备注栏标明</t>
        </r>
        <r>
          <rPr>
            <sz val="9"/>
            <rFont val="Times New Roman"/>
            <family val="1"/>
          </rPr>
          <t>(2)</t>
        </r>
        <r>
          <rPr>
            <sz val="9"/>
            <rFont val="宋体"/>
            <family val="3"/>
            <charset val="134"/>
          </rPr>
          <t>因折旧提超等原因造成负数余额的项目，应简述原因</t>
        </r>
        <r>
          <rPr>
            <sz val="9"/>
            <rFont val="Times New Roman"/>
            <family val="1"/>
          </rPr>
          <t>(3)</t>
        </r>
        <r>
          <rPr>
            <sz val="9"/>
            <rFont val="宋体"/>
            <family val="3"/>
            <charset val="134"/>
          </rPr>
          <t>其他</t>
        </r>
      </text>
    </comment>
  </commentList>
</comments>
</file>

<file path=xl/sharedStrings.xml><?xml version="1.0" encoding="utf-8"?>
<sst xmlns="http://schemas.openxmlformats.org/spreadsheetml/2006/main" count="2429" uniqueCount="1098">
  <si>
    <t>金额单位：人民币元</t>
    <phoneticPr fontId="8" type="noConversion"/>
  </si>
  <si>
    <r>
      <t>增值率</t>
    </r>
    <r>
      <rPr>
        <sz val="10"/>
        <rFont val="Arial"/>
        <family val="2"/>
      </rPr>
      <t>%</t>
    </r>
    <phoneticPr fontId="8" type="noConversion"/>
  </si>
  <si>
    <t>3-2</t>
  </si>
  <si>
    <t>3-3</t>
  </si>
  <si>
    <t>3-4</t>
  </si>
  <si>
    <t>3-5</t>
  </si>
  <si>
    <t>3-6</t>
  </si>
  <si>
    <t>3-7</t>
  </si>
  <si>
    <t>3-8</t>
  </si>
  <si>
    <t>3-9</t>
  </si>
  <si>
    <t>3-10</t>
  </si>
  <si>
    <t>3-11</t>
  </si>
  <si>
    <t>流动资产合计</t>
    <phoneticPr fontId="8" type="noConversion"/>
  </si>
  <si>
    <t>3-2-2</t>
  </si>
  <si>
    <t>Book1</t>
  </si>
  <si>
    <t>D:\MICROSOFT OFFICE\OFFICE\xlstart\Book1.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</si>
  <si>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</si>
  <si>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</si>
  <si>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</si>
  <si>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</si>
  <si>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</si>
  <si>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</si>
  <si>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</si>
  <si>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</si>
  <si>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</si>
  <si>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</si>
  <si>
    <t/>
  </si>
  <si>
    <t>备注</t>
    <phoneticPr fontId="8" type="noConversion"/>
  </si>
  <si>
    <t>现场勘察简单记录</t>
    <phoneticPr fontId="8" type="noConversion"/>
  </si>
  <si>
    <t>短期借款</t>
  </si>
  <si>
    <t>应付票据</t>
  </si>
  <si>
    <t>应收票据</t>
  </si>
  <si>
    <t>长期借款</t>
  </si>
  <si>
    <t>长期应付款</t>
  </si>
  <si>
    <t>固定资产合计</t>
    <phoneticPr fontId="8" type="noConversion"/>
  </si>
  <si>
    <t>资产</t>
  </si>
  <si>
    <t>序号</t>
  </si>
  <si>
    <t>期初数</t>
  </si>
  <si>
    <t>期末数</t>
  </si>
  <si>
    <t>负债及所有者权益</t>
  </si>
  <si>
    <t>流动负债：</t>
  </si>
  <si>
    <t>所有者权益：</t>
  </si>
  <si>
    <t>与总资产相差</t>
  </si>
  <si>
    <t>资产负债表</t>
    <phoneticPr fontId="8" type="noConversion"/>
  </si>
  <si>
    <t>金额单位：人民币元</t>
    <phoneticPr fontId="6" type="noConversion"/>
  </si>
  <si>
    <t>备注</t>
    <phoneticPr fontId="6" type="noConversion"/>
  </si>
  <si>
    <t>财务主管：</t>
    <phoneticPr fontId="8" type="noConversion"/>
  </si>
  <si>
    <t>负责人：</t>
    <phoneticPr fontId="8" type="noConversion"/>
  </si>
  <si>
    <r>
      <t>填表人：</t>
    </r>
    <r>
      <rPr>
        <sz val="10"/>
        <rFont val="Arial"/>
        <family val="2"/>
      </rPr>
      <t xml:space="preserve"> </t>
    </r>
    <phoneticPr fontId="6" type="noConversion"/>
  </si>
  <si>
    <t>净值</t>
    <phoneticPr fontId="8" type="noConversion"/>
  </si>
  <si>
    <t>发生日期</t>
  </si>
  <si>
    <t>账面价值</t>
  </si>
  <si>
    <t>评估价值</t>
  </si>
  <si>
    <t>增值率%</t>
    <phoneticPr fontId="8" type="noConversion"/>
  </si>
  <si>
    <t>应付账款</t>
  </si>
  <si>
    <t>原始入账价值</t>
  </si>
  <si>
    <t>外币账面金额</t>
  </si>
  <si>
    <t>账号</t>
  </si>
  <si>
    <t>交易性金融资产</t>
  </si>
  <si>
    <t>预收款项</t>
  </si>
  <si>
    <t>3-2-3</t>
  </si>
  <si>
    <t>3-9-2</t>
  </si>
  <si>
    <t>3-9-3</t>
  </si>
  <si>
    <t>3-9-4</t>
  </si>
  <si>
    <t>3-9-5</t>
  </si>
  <si>
    <t>3-9-6</t>
  </si>
  <si>
    <t>3-9-7</t>
  </si>
  <si>
    <t>3-9-8</t>
  </si>
  <si>
    <t>可供出售金融资产-股票投资</t>
  </si>
  <si>
    <t>可供出售金融资产-债券投资</t>
  </si>
  <si>
    <t>可供出售金融资产-其他投资</t>
  </si>
  <si>
    <t>4-1-2</t>
  </si>
  <si>
    <t>4-1-3</t>
  </si>
  <si>
    <t>证载权利人</t>
    <phoneticPr fontId="8" type="noConversion"/>
  </si>
  <si>
    <t>减：在建工程减值准备</t>
  </si>
  <si>
    <t>减：无形资产减值准备</t>
  </si>
  <si>
    <t>无形资产-土地使用权</t>
  </si>
  <si>
    <t>6-2</t>
  </si>
  <si>
    <t>6-3</t>
  </si>
  <si>
    <t>应交税费</t>
  </si>
  <si>
    <t>应付利息</t>
  </si>
  <si>
    <t>其他应付款</t>
  </si>
  <si>
    <t>一年内到期的非流动负债</t>
  </si>
  <si>
    <t>其他流动负债</t>
  </si>
  <si>
    <t>应付股利（应付利润）</t>
  </si>
  <si>
    <t>应付债券</t>
  </si>
  <si>
    <t>专项应付款</t>
  </si>
  <si>
    <t>预计负债</t>
  </si>
  <si>
    <t>递延所得税负债</t>
  </si>
  <si>
    <t>其他非流动负债</t>
  </si>
  <si>
    <t>返回索引页</t>
    <phoneticPr fontId="8" type="noConversion"/>
  </si>
  <si>
    <t xml:space="preserve">  流动资产：</t>
    <phoneticPr fontId="8" type="noConversion"/>
  </si>
  <si>
    <t xml:space="preserve">   货币资金</t>
    <phoneticPr fontId="8" type="noConversion"/>
  </si>
  <si>
    <t xml:space="preserve">   短期借款</t>
    <phoneticPr fontId="8" type="noConversion"/>
  </si>
  <si>
    <t xml:space="preserve">   短期投资</t>
    <phoneticPr fontId="8" type="noConversion"/>
  </si>
  <si>
    <t xml:space="preserve">    应付票据</t>
    <phoneticPr fontId="8" type="noConversion"/>
  </si>
  <si>
    <t xml:space="preserve">   应收票据</t>
    <phoneticPr fontId="8" type="noConversion"/>
  </si>
  <si>
    <t xml:space="preserve">   应付账款</t>
    <phoneticPr fontId="8" type="noConversion"/>
  </si>
  <si>
    <t xml:space="preserve">  应收账款</t>
    <phoneticPr fontId="8" type="noConversion"/>
  </si>
  <si>
    <t xml:space="preserve">   预收账款</t>
    <phoneticPr fontId="8" type="noConversion"/>
  </si>
  <si>
    <t xml:space="preserve">  减：坏账准备</t>
  </si>
  <si>
    <t xml:space="preserve">   代销商品款</t>
    <phoneticPr fontId="8" type="noConversion"/>
  </si>
  <si>
    <t xml:space="preserve">   应收账款净额</t>
    <phoneticPr fontId="8" type="noConversion"/>
  </si>
  <si>
    <t xml:space="preserve">   其他应付款</t>
    <phoneticPr fontId="8" type="noConversion"/>
  </si>
  <si>
    <t xml:space="preserve">   应收股利</t>
    <phoneticPr fontId="8" type="noConversion"/>
  </si>
  <si>
    <t xml:space="preserve">   应付工资</t>
    <phoneticPr fontId="8" type="noConversion"/>
  </si>
  <si>
    <t xml:space="preserve">   应收利息</t>
    <phoneticPr fontId="8" type="noConversion"/>
  </si>
  <si>
    <t xml:space="preserve">   应付福利费</t>
    <phoneticPr fontId="8" type="noConversion"/>
  </si>
  <si>
    <t xml:space="preserve">   预付账款</t>
    <phoneticPr fontId="8" type="noConversion"/>
  </si>
  <si>
    <t xml:space="preserve">   应交税金</t>
    <phoneticPr fontId="8" type="noConversion"/>
  </si>
  <si>
    <t xml:space="preserve">   应收补贴款</t>
    <phoneticPr fontId="8" type="noConversion"/>
  </si>
  <si>
    <t xml:space="preserve">   应付利润</t>
    <phoneticPr fontId="8" type="noConversion"/>
  </si>
  <si>
    <t xml:space="preserve">   其他应收款</t>
    <phoneticPr fontId="8" type="noConversion"/>
  </si>
  <si>
    <t xml:space="preserve">   其他未交款</t>
    <phoneticPr fontId="8" type="noConversion"/>
  </si>
  <si>
    <t xml:space="preserve">   预提费用</t>
    <phoneticPr fontId="8" type="noConversion"/>
  </si>
  <si>
    <t xml:space="preserve">   其他应收款净额</t>
    <phoneticPr fontId="8" type="noConversion"/>
  </si>
  <si>
    <t xml:space="preserve">   一年内到期的长期负债</t>
    <phoneticPr fontId="8" type="noConversion"/>
  </si>
  <si>
    <t xml:space="preserve">   存货</t>
    <phoneticPr fontId="8" type="noConversion"/>
  </si>
  <si>
    <t xml:space="preserve">   其他流动负债</t>
    <phoneticPr fontId="8" type="noConversion"/>
  </si>
  <si>
    <t xml:space="preserve">   待摊费用</t>
    <phoneticPr fontId="8" type="noConversion"/>
  </si>
  <si>
    <t xml:space="preserve">         流动负债合计</t>
  </si>
  <si>
    <t xml:space="preserve">    待处理流动资产净损失</t>
    <phoneticPr fontId="8" type="noConversion"/>
  </si>
  <si>
    <t xml:space="preserve">   一年内到期的长期债券投资</t>
    <phoneticPr fontId="8" type="noConversion"/>
  </si>
  <si>
    <t xml:space="preserve">   其他流动资产</t>
    <phoneticPr fontId="8" type="noConversion"/>
  </si>
  <si>
    <t xml:space="preserve">   长期借款</t>
    <phoneticPr fontId="8" type="noConversion"/>
  </si>
  <si>
    <t xml:space="preserve">   应付债券</t>
    <phoneticPr fontId="8" type="noConversion"/>
  </si>
  <si>
    <t xml:space="preserve">   长期投资</t>
    <phoneticPr fontId="8" type="noConversion"/>
  </si>
  <si>
    <t xml:space="preserve">   长期应付款</t>
    <phoneticPr fontId="8" type="noConversion"/>
  </si>
  <si>
    <t xml:space="preserve">   固定资产</t>
    <phoneticPr fontId="8" type="noConversion"/>
  </si>
  <si>
    <t xml:space="preserve">   专项应付款</t>
    <phoneticPr fontId="8" type="noConversion"/>
  </si>
  <si>
    <t xml:space="preserve">   固定资产原价</t>
    <phoneticPr fontId="8" type="noConversion"/>
  </si>
  <si>
    <t xml:space="preserve">   其他长期负债</t>
    <phoneticPr fontId="8" type="noConversion"/>
  </si>
  <si>
    <t xml:space="preserve">    减：累计折旧</t>
    <phoneticPr fontId="8" type="noConversion"/>
  </si>
  <si>
    <t xml:space="preserve">   递延税款贷项</t>
    <phoneticPr fontId="8" type="noConversion"/>
  </si>
  <si>
    <t xml:space="preserve">   固定资产减值</t>
    <phoneticPr fontId="8" type="noConversion"/>
  </si>
  <si>
    <t xml:space="preserve">         长期负债合计</t>
  </si>
  <si>
    <t xml:space="preserve">   固定资产净额</t>
    <phoneticPr fontId="8" type="noConversion"/>
  </si>
  <si>
    <t xml:space="preserve">   工程物资</t>
    <phoneticPr fontId="8" type="noConversion"/>
  </si>
  <si>
    <t xml:space="preserve">              負債合計</t>
    <phoneticPr fontId="8" type="noConversion"/>
  </si>
  <si>
    <t xml:space="preserve">   在建工程</t>
    <phoneticPr fontId="8" type="noConversion"/>
  </si>
  <si>
    <t xml:space="preserve">   固定资产清理</t>
    <phoneticPr fontId="8" type="noConversion"/>
  </si>
  <si>
    <t xml:space="preserve">   待处理固定资产净损失</t>
    <phoneticPr fontId="8" type="noConversion"/>
  </si>
  <si>
    <t xml:space="preserve">   无形资产合计</t>
    <phoneticPr fontId="8" type="noConversion"/>
  </si>
  <si>
    <t xml:space="preserve">  其中：土地使用权</t>
    <phoneticPr fontId="8" type="noConversion"/>
  </si>
  <si>
    <t xml:space="preserve">    实收资本</t>
  </si>
  <si>
    <t xml:space="preserve">        其他无形资产</t>
    <phoneticPr fontId="8" type="noConversion"/>
  </si>
  <si>
    <t xml:space="preserve">    资本公积</t>
  </si>
  <si>
    <t xml:space="preserve">   递延资产合计</t>
    <phoneticPr fontId="8" type="noConversion"/>
  </si>
  <si>
    <t xml:space="preserve">    盈余公积</t>
  </si>
  <si>
    <t xml:space="preserve">   其中：开办费</t>
    <phoneticPr fontId="8" type="noConversion"/>
  </si>
  <si>
    <t xml:space="preserve">    其中： 公益金</t>
  </si>
  <si>
    <t xml:space="preserve">        长期待摊费用</t>
    <phoneticPr fontId="8" type="noConversion"/>
  </si>
  <si>
    <t xml:space="preserve">    上级拨入资金/撥付所屬資金</t>
  </si>
  <si>
    <t xml:space="preserve">   其他长期资产</t>
    <phoneticPr fontId="8" type="noConversion"/>
  </si>
  <si>
    <t xml:space="preserve">    未分配利润</t>
  </si>
  <si>
    <t xml:space="preserve">   递延税款借项</t>
    <phoneticPr fontId="8" type="noConversion"/>
  </si>
  <si>
    <t>所有者权益合计</t>
    <phoneticPr fontId="8" type="noConversion"/>
  </si>
  <si>
    <r>
      <t xml:space="preserve">             </t>
    </r>
    <r>
      <rPr>
        <vertAlign val="superscript"/>
        <sz val="10"/>
        <rFont val="Times New Roman"/>
        <family val="1"/>
      </rPr>
      <t>资产合计</t>
    </r>
  </si>
  <si>
    <t>负债及所有者权益合计</t>
    <phoneticPr fontId="8" type="noConversion"/>
  </si>
  <si>
    <t>规格型号</t>
  </si>
  <si>
    <t>2007年6月30日</t>
  </si>
  <si>
    <t>其他非流动负债评估明细表</t>
  </si>
  <si>
    <t>递延所得税负债评估明细表</t>
  </si>
  <si>
    <t>预计负债评估明细表</t>
  </si>
  <si>
    <t>专项应付款评估明细表</t>
  </si>
  <si>
    <t>长期应付款评估明细表</t>
  </si>
  <si>
    <t>应付债券评估明细表</t>
  </si>
  <si>
    <t>长期借款评估明细表</t>
  </si>
  <si>
    <t>非流动负债评估汇总表</t>
  </si>
  <si>
    <t>其他流动负债评估明细表</t>
  </si>
  <si>
    <t>一年内到期的非流动负债评估明细表</t>
  </si>
  <si>
    <t>其他应付款评估明细表</t>
  </si>
  <si>
    <t>应付股利（应付利润）评估明细表</t>
  </si>
  <si>
    <t>应付利息评估明细表</t>
  </si>
  <si>
    <t>应交税费评估明细表</t>
  </si>
  <si>
    <t>应付职工薪酬评估明细表</t>
  </si>
  <si>
    <t>应付账款评估明细表</t>
  </si>
  <si>
    <t>应付票据评估明细表</t>
  </si>
  <si>
    <t>交易性金融负债评估明细表</t>
  </si>
  <si>
    <t>短期借款评估明细表</t>
  </si>
  <si>
    <t>流动负债评估汇总表</t>
  </si>
  <si>
    <t>其他非流动资产评估明细表</t>
  </si>
  <si>
    <t>递延所得税资产评估明细表</t>
  </si>
  <si>
    <t>长期待摊费用评估明细表</t>
  </si>
  <si>
    <t>商誉评估明细表</t>
  </si>
  <si>
    <t>无形资产—其他无形资产评估明细表</t>
  </si>
  <si>
    <t>无形资产—土地使用权评估明细表</t>
  </si>
  <si>
    <t>无形资产评估汇总表</t>
  </si>
  <si>
    <t>油气资产评估明细表</t>
  </si>
  <si>
    <t>生产性生物资产评估明细表</t>
  </si>
  <si>
    <t>固定资产清理评估明细表</t>
  </si>
  <si>
    <t>工程物资评估明细表</t>
  </si>
  <si>
    <t>在建工程—设备安装工程评估明细表</t>
  </si>
  <si>
    <t>在建工程—土建工程评估明细表</t>
  </si>
  <si>
    <t>在建工程评估汇总表</t>
  </si>
  <si>
    <t>固定资产—土地评估明细表</t>
  </si>
  <si>
    <t>固定资产—车辆评估明细表</t>
  </si>
  <si>
    <t>固定资产—机器设备评估明细表</t>
  </si>
  <si>
    <t>固定资产—管道和沟槽评估明细表</t>
  </si>
  <si>
    <t>固定资产—构筑物及其他辅助设施评估明细表</t>
  </si>
  <si>
    <t>固定资产—房屋建筑物评估明细表</t>
  </si>
  <si>
    <t>长期股权投资评估明细表</t>
  </si>
  <si>
    <t>长期应收款评估明细表</t>
  </si>
  <si>
    <t>持有至到期投资评估明细表</t>
  </si>
  <si>
    <t>可供出售金融资产—债券投资评估明细表</t>
  </si>
  <si>
    <t>可供出售金融资产—股票投资评估明细表</t>
  </si>
  <si>
    <t>可供出售金融资产评估汇总表</t>
  </si>
  <si>
    <t>其他流动资产评估明细表</t>
  </si>
  <si>
    <t>一年内到期的非流动资产评估明细表</t>
  </si>
  <si>
    <t>存货—在用周转材料评估明细表</t>
  </si>
  <si>
    <t>存货—发出商品评估明细表</t>
  </si>
  <si>
    <t>存货—在产品（自制半成品）评估明细表</t>
  </si>
  <si>
    <t>存货—委托加工物资评估明细表</t>
  </si>
  <si>
    <t>存货—在库周转材料评估明细表</t>
  </si>
  <si>
    <t>存货—原材料评估明细表</t>
  </si>
  <si>
    <t>存货—材料采购（在途物资）评估明细表</t>
  </si>
  <si>
    <t>存货评估汇总表</t>
  </si>
  <si>
    <t>其他应收款评估明细表</t>
  </si>
  <si>
    <t>应收股利（应收利润）评估明细表</t>
  </si>
  <si>
    <t>应收利息评估明细表</t>
  </si>
  <si>
    <t>应收账款评估明细表</t>
  </si>
  <si>
    <t>应收票据评估明细表</t>
  </si>
  <si>
    <t>交易性金融资产—基金投资评估明细表</t>
  </si>
  <si>
    <t>交易性金融资产—债券投资评估明细表</t>
  </si>
  <si>
    <t>交易性金融资产—股票投资评估明细表</t>
  </si>
  <si>
    <t>交易性金融资产评估汇总表</t>
  </si>
  <si>
    <t>货币资金—其他货币资金评估明细表</t>
  </si>
  <si>
    <t>货币资金—银行存款评估明细表</t>
  </si>
  <si>
    <t>流动资产评估汇总表</t>
  </si>
  <si>
    <t>4-7-2</t>
  </si>
  <si>
    <t>4-12-2</t>
  </si>
  <si>
    <t>6-4</t>
  </si>
  <si>
    <t>6-5</t>
  </si>
  <si>
    <t>6-6</t>
  </si>
  <si>
    <t>6-7</t>
  </si>
  <si>
    <t>5-2</t>
  </si>
  <si>
    <t>5-3</t>
  </si>
  <si>
    <t>5-4</t>
  </si>
  <si>
    <t>5-5</t>
  </si>
  <si>
    <t>5-6</t>
  </si>
  <si>
    <t>5-7</t>
  </si>
  <si>
    <t>5-8</t>
  </si>
  <si>
    <t>5-9</t>
  </si>
  <si>
    <t>5-10</t>
  </si>
  <si>
    <t>5-11</t>
  </si>
  <si>
    <t>5-12</t>
  </si>
  <si>
    <t>4-12-3</t>
  </si>
  <si>
    <t>科目名称</t>
  </si>
  <si>
    <t>无形资产-矿业权</t>
  </si>
  <si>
    <t>无形资产-其他无形资产</t>
  </si>
  <si>
    <t>交易性金融负债</t>
  </si>
  <si>
    <t>应付职工薪酬</t>
  </si>
  <si>
    <t>流动负债合计</t>
  </si>
  <si>
    <t>非流动负债合计</t>
  </si>
  <si>
    <t>货币资金</t>
  </si>
  <si>
    <t>应收账款</t>
  </si>
  <si>
    <t>预付款项</t>
  </si>
  <si>
    <t>应收利息</t>
  </si>
  <si>
    <t>应收股利</t>
  </si>
  <si>
    <t>其他应收款</t>
  </si>
  <si>
    <t>存货</t>
  </si>
  <si>
    <t>一年内到期的非流动资产</t>
  </si>
  <si>
    <t>其他流动资产</t>
  </si>
  <si>
    <t>3-1-2</t>
  </si>
  <si>
    <t>3-1-3</t>
  </si>
  <si>
    <t>存货—产成品（库存商品、开发产品、农产品）评估明细表</t>
    <phoneticPr fontId="8" type="noConversion"/>
  </si>
  <si>
    <t>无形资产—矿业权评估明细表</t>
    <phoneticPr fontId="55" type="noConversion"/>
  </si>
  <si>
    <t>投资性房地产——土地使用权评估明细表</t>
    <phoneticPr fontId="8" type="noConversion"/>
  </si>
  <si>
    <t>货币资金—现金评估明细表</t>
    <phoneticPr fontId="9" type="noConversion"/>
  </si>
  <si>
    <t>被评估单位（或者产权持有单位）：</t>
    <phoneticPr fontId="8" type="noConversion"/>
  </si>
  <si>
    <t>评估基准日：</t>
    <phoneticPr fontId="8" type="noConversion"/>
  </si>
  <si>
    <t>货币资金评估汇总表</t>
    <phoneticPr fontId="8" type="noConversion"/>
  </si>
  <si>
    <t>表3-9-5</t>
    <phoneticPr fontId="8" type="noConversion"/>
  </si>
  <si>
    <t>可供出售金融资产—其他投资评估明细表</t>
    <phoneticPr fontId="8" type="noConversion"/>
  </si>
  <si>
    <t>投资性房地产——房屋评估明细表</t>
    <phoneticPr fontId="8" type="noConversion"/>
  </si>
  <si>
    <t>评估单价(元/m2)</t>
    <phoneticPr fontId="8" type="noConversion"/>
  </si>
  <si>
    <t>备注</t>
    <phoneticPr fontId="8" type="noConversion"/>
  </si>
  <si>
    <t>投资性房地产——房屋评估明细表</t>
    <phoneticPr fontId="8" type="noConversion"/>
  </si>
  <si>
    <r>
      <t>表4-5</t>
    </r>
    <r>
      <rPr>
        <sz val="11"/>
        <rFont val="Arial"/>
        <family val="2"/>
      </rPr>
      <t/>
    </r>
    <phoneticPr fontId="8" type="noConversion"/>
  </si>
  <si>
    <t>备注</t>
    <phoneticPr fontId="8" type="noConversion"/>
  </si>
  <si>
    <r>
      <t>表</t>
    </r>
    <r>
      <rPr>
        <sz val="11"/>
        <rFont val="Arial"/>
        <family val="2"/>
      </rPr>
      <t>4-5</t>
    </r>
    <phoneticPr fontId="8" type="noConversion"/>
  </si>
  <si>
    <r>
      <t>增值率</t>
    </r>
    <r>
      <rPr>
        <sz val="11"/>
        <rFont val="Arial"/>
        <family val="2"/>
      </rPr>
      <t>%</t>
    </r>
    <phoneticPr fontId="8" type="noConversion"/>
  </si>
  <si>
    <t>表4-5</t>
    <phoneticPr fontId="8" type="noConversion"/>
  </si>
  <si>
    <t>增值额</t>
    <phoneticPr fontId="8" type="noConversion"/>
  </si>
  <si>
    <r>
      <t>表</t>
    </r>
    <r>
      <rPr>
        <sz val="10"/>
        <rFont val="Arial"/>
        <family val="2"/>
      </rPr>
      <t>4-6-1</t>
    </r>
    <phoneticPr fontId="8" type="noConversion"/>
  </si>
  <si>
    <t>表4-6-2</t>
    <phoneticPr fontId="8" type="noConversion"/>
  </si>
  <si>
    <r>
      <rPr>
        <sz val="11"/>
        <rFont val="宋体"/>
        <family val="3"/>
        <charset val="134"/>
      </rPr>
      <t>表</t>
    </r>
    <r>
      <rPr>
        <sz val="11"/>
        <rFont val="Arial"/>
        <family val="2"/>
      </rPr>
      <t>4-6-3</t>
    </r>
    <phoneticPr fontId="8" type="noConversion"/>
  </si>
  <si>
    <t>表4-6-5</t>
    <phoneticPr fontId="8" type="noConversion"/>
  </si>
  <si>
    <r>
      <rPr>
        <sz val="11"/>
        <rFont val="宋体"/>
        <family val="3"/>
        <charset val="134"/>
      </rPr>
      <t>表</t>
    </r>
    <r>
      <rPr>
        <sz val="11"/>
        <rFont val="Arial"/>
        <family val="2"/>
      </rPr>
      <t>4-6-6</t>
    </r>
    <phoneticPr fontId="8" type="noConversion"/>
  </si>
  <si>
    <t>表4-7-2</t>
    <phoneticPr fontId="8" type="noConversion"/>
  </si>
  <si>
    <t>开发支出评估明细表</t>
    <phoneticPr fontId="55" type="noConversion"/>
  </si>
  <si>
    <t>金额单位：人民币元</t>
  </si>
  <si>
    <t>净资产合计</t>
  </si>
  <si>
    <r>
      <t>净</t>
    </r>
    <r>
      <rPr>
        <b/>
        <u val="double"/>
        <sz val="16"/>
        <rFont val="Times New Roman"/>
        <family val="1"/>
      </rPr>
      <t xml:space="preserve">  </t>
    </r>
    <r>
      <rPr>
        <b/>
        <u val="double"/>
        <sz val="16"/>
        <rFont val="宋体"/>
        <family val="3"/>
        <charset val="134"/>
      </rPr>
      <t>资</t>
    </r>
    <r>
      <rPr>
        <b/>
        <u val="double"/>
        <sz val="16"/>
        <rFont val="Times New Roman"/>
        <family val="1"/>
      </rPr>
      <t xml:space="preserve">  </t>
    </r>
    <r>
      <rPr>
        <b/>
        <u val="double"/>
        <sz val="16"/>
        <rFont val="宋体"/>
        <family val="3"/>
        <charset val="134"/>
      </rPr>
      <t>产</t>
    </r>
    <r>
      <rPr>
        <b/>
        <u val="double"/>
        <sz val="16"/>
        <rFont val="Times New Roman"/>
        <family val="1"/>
      </rPr>
      <t xml:space="preserve">  </t>
    </r>
    <r>
      <rPr>
        <b/>
        <u val="double"/>
        <sz val="16"/>
        <rFont val="宋体"/>
        <family val="3"/>
        <charset val="134"/>
      </rPr>
      <t>清</t>
    </r>
    <r>
      <rPr>
        <b/>
        <u val="double"/>
        <sz val="16"/>
        <rFont val="Times New Roman"/>
        <family val="1"/>
      </rPr>
      <t xml:space="preserve">  </t>
    </r>
    <r>
      <rPr>
        <b/>
        <u val="double"/>
        <sz val="16"/>
        <rFont val="宋体"/>
        <family val="3"/>
        <charset val="134"/>
      </rPr>
      <t>查</t>
    </r>
    <r>
      <rPr>
        <b/>
        <u val="double"/>
        <sz val="16"/>
        <rFont val="Times New Roman"/>
        <family val="1"/>
      </rPr>
      <t xml:space="preserve">  </t>
    </r>
    <r>
      <rPr>
        <b/>
        <u val="double"/>
        <sz val="16"/>
        <rFont val="宋体"/>
        <family val="3"/>
        <charset val="134"/>
      </rPr>
      <t>评</t>
    </r>
    <r>
      <rPr>
        <b/>
        <u val="double"/>
        <sz val="16"/>
        <rFont val="Times New Roman"/>
        <family val="1"/>
      </rPr>
      <t xml:space="preserve">  </t>
    </r>
    <r>
      <rPr>
        <b/>
        <u val="double"/>
        <sz val="16"/>
        <rFont val="宋体"/>
        <family val="3"/>
        <charset val="134"/>
      </rPr>
      <t>估</t>
    </r>
    <r>
      <rPr>
        <b/>
        <u val="double"/>
        <sz val="16"/>
        <rFont val="Times New Roman"/>
        <family val="1"/>
      </rPr>
      <t xml:space="preserve">  </t>
    </r>
    <r>
      <rPr>
        <b/>
        <u val="double"/>
        <sz val="16"/>
        <rFont val="宋体"/>
        <family val="3"/>
        <charset val="134"/>
      </rPr>
      <t>汇</t>
    </r>
    <r>
      <rPr>
        <b/>
        <u val="double"/>
        <sz val="16"/>
        <rFont val="Times New Roman"/>
        <family val="1"/>
      </rPr>
      <t xml:space="preserve">  </t>
    </r>
    <r>
      <rPr>
        <b/>
        <u val="double"/>
        <sz val="16"/>
        <rFont val="宋体"/>
        <family val="3"/>
        <charset val="134"/>
      </rPr>
      <t>总</t>
    </r>
    <r>
      <rPr>
        <b/>
        <u val="double"/>
        <sz val="16"/>
        <rFont val="Times New Roman"/>
        <family val="1"/>
      </rPr>
      <t xml:space="preserve">  </t>
    </r>
    <r>
      <rPr>
        <b/>
        <u val="double"/>
        <sz val="16"/>
        <rFont val="宋体"/>
        <family val="3"/>
        <charset val="134"/>
      </rPr>
      <t>表</t>
    </r>
    <r>
      <rPr>
        <b/>
        <u val="double"/>
        <sz val="16"/>
        <rFont val="Times New Roman"/>
        <family val="1"/>
      </rPr>
      <t xml:space="preserve">    </t>
    </r>
    <phoneticPr fontId="9" type="noConversion"/>
  </si>
  <si>
    <r>
      <t>检查校对表</t>
    </r>
    <r>
      <rPr>
        <sz val="12"/>
        <color indexed="10"/>
        <rFont val="Times New Roman"/>
        <family val="1"/>
      </rPr>
      <t>2</t>
    </r>
    <phoneticPr fontId="9" type="noConversion"/>
  </si>
  <si>
    <t>序号</t>
    <phoneticPr fontId="9" type="noConversion"/>
  </si>
  <si>
    <t>科目名称</t>
    <phoneticPr fontId="9" type="noConversion"/>
  </si>
  <si>
    <t>账面价值</t>
    <phoneticPr fontId="9" type="noConversion"/>
  </si>
  <si>
    <t>调整后账面值</t>
    <phoneticPr fontId="9" type="noConversion"/>
  </si>
  <si>
    <t>评估价值</t>
    <phoneticPr fontId="9" type="noConversion"/>
  </si>
  <si>
    <t>增值额</t>
    <phoneticPr fontId="9" type="noConversion"/>
  </si>
  <si>
    <t>增值率</t>
    <phoneticPr fontId="9" type="noConversion"/>
  </si>
  <si>
    <t>备注</t>
    <phoneticPr fontId="9" type="noConversion"/>
  </si>
  <si>
    <r>
      <t xml:space="preserve">  </t>
    </r>
    <r>
      <rPr>
        <sz val="12"/>
        <color indexed="12"/>
        <rFont val="宋体"/>
        <family val="3"/>
        <charset val="134"/>
      </rPr>
      <t>实收资本</t>
    </r>
  </si>
  <si>
    <r>
      <t xml:space="preserve">  </t>
    </r>
    <r>
      <rPr>
        <sz val="12"/>
        <color indexed="12"/>
        <rFont val="宋体"/>
        <family val="3"/>
        <charset val="134"/>
      </rPr>
      <t>资本公积</t>
    </r>
  </si>
  <si>
    <r>
      <t xml:space="preserve">  </t>
    </r>
    <r>
      <rPr>
        <sz val="12"/>
        <color indexed="12"/>
        <rFont val="宋体"/>
        <family val="3"/>
        <charset val="134"/>
      </rPr>
      <t>盈余公积</t>
    </r>
  </si>
  <si>
    <r>
      <t xml:space="preserve">    </t>
    </r>
    <r>
      <rPr>
        <sz val="12"/>
        <color indexed="12"/>
        <rFont val="宋体"/>
        <family val="3"/>
        <charset val="134"/>
      </rPr>
      <t>其中</t>
    </r>
    <r>
      <rPr>
        <sz val="12"/>
        <color indexed="12"/>
        <rFont val="Times New Roman"/>
        <family val="1"/>
      </rPr>
      <t>:</t>
    </r>
    <r>
      <rPr>
        <sz val="12"/>
        <color indexed="12"/>
        <rFont val="宋体"/>
        <family val="3"/>
        <charset val="134"/>
      </rPr>
      <t>公益金</t>
    </r>
  </si>
  <si>
    <r>
      <t xml:space="preserve">  </t>
    </r>
    <r>
      <rPr>
        <sz val="12"/>
        <color indexed="12"/>
        <rFont val="宋体"/>
        <family val="3"/>
        <charset val="134"/>
      </rPr>
      <t>未分配利润</t>
    </r>
  </si>
  <si>
    <r>
      <t xml:space="preserve">  </t>
    </r>
    <r>
      <rPr>
        <sz val="12"/>
        <color indexed="12"/>
        <rFont val="宋体"/>
        <family val="3"/>
        <charset val="134"/>
      </rPr>
      <t>加</t>
    </r>
    <r>
      <rPr>
        <sz val="12"/>
        <color indexed="12"/>
        <rFont val="Times New Roman"/>
        <family val="1"/>
      </rPr>
      <t>:</t>
    </r>
    <r>
      <rPr>
        <sz val="12"/>
        <color indexed="12"/>
        <rFont val="宋体"/>
        <family val="3"/>
        <charset val="134"/>
      </rPr>
      <t>资产评估增值</t>
    </r>
  </si>
  <si>
    <r>
      <t xml:space="preserve">  </t>
    </r>
    <r>
      <rPr>
        <sz val="12"/>
        <color indexed="12"/>
        <rFont val="宋体"/>
        <family val="3"/>
        <charset val="134"/>
      </rPr>
      <t>减</t>
    </r>
    <r>
      <rPr>
        <sz val="12"/>
        <color indexed="12"/>
        <rFont val="Times New Roman"/>
        <family val="1"/>
      </rPr>
      <t>:</t>
    </r>
    <r>
      <rPr>
        <sz val="12"/>
        <color indexed="12"/>
        <rFont val="宋体"/>
        <family val="3"/>
        <charset val="134"/>
      </rPr>
      <t>负债评估增值</t>
    </r>
  </si>
  <si>
    <t>总资产</t>
    <phoneticPr fontId="9" type="noConversion"/>
  </si>
  <si>
    <t>总负债</t>
    <phoneticPr fontId="9" type="noConversion"/>
  </si>
  <si>
    <t>净资产</t>
    <phoneticPr fontId="9" type="noConversion"/>
  </si>
  <si>
    <t>差异</t>
    <phoneticPr fontId="9" type="noConversion"/>
  </si>
  <si>
    <t>清查调整数</t>
    <phoneticPr fontId="9" type="noConversion"/>
  </si>
  <si>
    <t>调前利润</t>
    <phoneticPr fontId="9" type="noConversion"/>
  </si>
  <si>
    <t>利润调整数</t>
    <phoneticPr fontId="9" type="noConversion"/>
  </si>
  <si>
    <t>不涉及税调整数</t>
    <phoneticPr fontId="9" type="noConversion"/>
  </si>
  <si>
    <t>调整后利润</t>
    <phoneticPr fontId="9" type="noConversion"/>
  </si>
  <si>
    <t>所得额</t>
    <phoneticPr fontId="9" type="noConversion"/>
  </si>
  <si>
    <t>所得税</t>
    <phoneticPr fontId="9" type="noConversion"/>
  </si>
  <si>
    <t>增值额</t>
  </si>
  <si>
    <t>预付款项评估明细表</t>
  </si>
  <si>
    <t>减：预付款项坏账准备</t>
  </si>
  <si>
    <t>预收款项评估明细表</t>
  </si>
  <si>
    <t>A</t>
  </si>
  <si>
    <t>B</t>
  </si>
  <si>
    <t>非流动资产</t>
  </si>
  <si>
    <t>资产总计</t>
  </si>
  <si>
    <t>负债合计</t>
  </si>
  <si>
    <t>结算内容</t>
  </si>
  <si>
    <t>备注</t>
  </si>
  <si>
    <t>表6-6</t>
  </si>
  <si>
    <t>内容</t>
  </si>
  <si>
    <t>合            计</t>
  </si>
  <si>
    <t>表6-5</t>
  </si>
  <si>
    <t>户名（结算对象)</t>
  </si>
  <si>
    <t>核算内容</t>
  </si>
  <si>
    <t>表6-4</t>
  </si>
  <si>
    <t>户名（或结算对象）</t>
  </si>
  <si>
    <t>款项内容</t>
  </si>
  <si>
    <t xml:space="preserve"> 备 注</t>
  </si>
  <si>
    <t>业务内容</t>
  </si>
  <si>
    <t>初始额</t>
  </si>
  <si>
    <t>利息及汇率净损失</t>
  </si>
  <si>
    <t>合计</t>
  </si>
  <si>
    <t>表6-2</t>
  </si>
  <si>
    <t>债券发行单位</t>
  </si>
  <si>
    <t>债券种类</t>
  </si>
  <si>
    <t>到期日</t>
  </si>
  <si>
    <t>票面利率%</t>
  </si>
  <si>
    <t>放款银行（或机构）名称</t>
  </si>
  <si>
    <t>币种</t>
  </si>
  <si>
    <t>外币金额</t>
  </si>
  <si>
    <t>外币基准日汇率</t>
  </si>
  <si>
    <t>表6</t>
  </si>
  <si>
    <t>编号</t>
  </si>
  <si>
    <t>增值率%</t>
  </si>
  <si>
    <t>6-1</t>
  </si>
  <si>
    <t>评估人员：</t>
  </si>
  <si>
    <t>表5-11</t>
  </si>
  <si>
    <t>结算项目</t>
  </si>
  <si>
    <t>表5-9</t>
  </si>
  <si>
    <t>投资单位名称（股东）</t>
  </si>
  <si>
    <t>利润所属期间</t>
  </si>
  <si>
    <t>表5-8</t>
  </si>
  <si>
    <t>本金</t>
  </si>
  <si>
    <t>利息所属期间</t>
  </si>
  <si>
    <t>表5-7</t>
  </si>
  <si>
    <t>征税机关</t>
  </si>
  <si>
    <t>税费种类</t>
  </si>
  <si>
    <t>表5-6</t>
  </si>
  <si>
    <t>工资、奖金、津贴和补贴</t>
  </si>
  <si>
    <t>职工福利费</t>
  </si>
  <si>
    <t>医疗保险费</t>
  </si>
  <si>
    <t>基本养老保险费</t>
  </si>
  <si>
    <t>年金缴费</t>
  </si>
  <si>
    <t>失业保险费</t>
  </si>
  <si>
    <t>工伤保险费</t>
  </si>
  <si>
    <t>生育保险费</t>
  </si>
  <si>
    <t>住房公积金</t>
  </si>
  <si>
    <t>工会经费</t>
  </si>
  <si>
    <t>职工教育经费</t>
  </si>
  <si>
    <t>非货币性福利</t>
  </si>
  <si>
    <t>辞退福利</t>
  </si>
  <si>
    <t>股份支付</t>
  </si>
  <si>
    <t>其他</t>
  </si>
  <si>
    <t>表5-5</t>
  </si>
  <si>
    <t>表5-4</t>
  </si>
  <si>
    <t>表5-3</t>
  </si>
  <si>
    <t>表5-2</t>
  </si>
  <si>
    <t>表5-1</t>
  </si>
  <si>
    <t>表5</t>
  </si>
  <si>
    <t>5-1</t>
  </si>
  <si>
    <t>表4-17</t>
  </si>
  <si>
    <t>内容或名称</t>
  </si>
  <si>
    <t>取得日期</t>
  </si>
  <si>
    <t>合                    计</t>
  </si>
  <si>
    <t>表4-16</t>
  </si>
  <si>
    <t>表4-15</t>
  </si>
  <si>
    <t>费用名称或内容</t>
  </si>
  <si>
    <t>形成日期</t>
  </si>
  <si>
    <t>原始发生额</t>
  </si>
  <si>
    <t>预计摊
销月数</t>
  </si>
  <si>
    <t>尚存受
益月数</t>
  </si>
  <si>
    <t>表4-14</t>
  </si>
  <si>
    <t>减：商誉减值准备</t>
  </si>
  <si>
    <t>合     计</t>
  </si>
  <si>
    <t>表4-12-3</t>
  </si>
  <si>
    <t>无形资产名称和内容</t>
  </si>
  <si>
    <t>法定/预计使用年限</t>
  </si>
  <si>
    <t>尚可使用年限</t>
  </si>
  <si>
    <t>合         计</t>
  </si>
  <si>
    <t>表4-12-2</t>
  </si>
  <si>
    <t>名称、种类（探矿权/采矿权）</t>
  </si>
  <si>
    <t>勘查（采矿）许可证编号</t>
  </si>
  <si>
    <t>取得方式</t>
  </si>
  <si>
    <t>剩余有效年限</t>
  </si>
  <si>
    <t>勘查开发阶段</t>
  </si>
  <si>
    <t>核定（批准）生产规模</t>
  </si>
  <si>
    <t>表4-12-1</t>
  </si>
  <si>
    <t>土地权证编号</t>
  </si>
  <si>
    <t>宗地名称</t>
  </si>
  <si>
    <t>土地位置</t>
  </si>
  <si>
    <t>用地性质</t>
  </si>
  <si>
    <t>土地用途</t>
  </si>
  <si>
    <t>准用年限</t>
  </si>
  <si>
    <t>开发程度</t>
  </si>
  <si>
    <t>面积(m2)</t>
  </si>
  <si>
    <t>表4-12</t>
  </si>
  <si>
    <t>4-12-1</t>
  </si>
  <si>
    <t>合        计</t>
  </si>
  <si>
    <t>合    计</t>
  </si>
  <si>
    <t>表4-11</t>
  </si>
  <si>
    <t>类别</t>
  </si>
  <si>
    <t>矿区（或油田）</t>
  </si>
  <si>
    <t>计量单位</t>
  </si>
  <si>
    <t>数量</t>
  </si>
  <si>
    <t>原值</t>
  </si>
  <si>
    <t>净值</t>
  </si>
  <si>
    <t>成新率%</t>
  </si>
  <si>
    <t>减：油气资产减值准备</t>
  </si>
  <si>
    <t>表4-10</t>
  </si>
  <si>
    <t>种类</t>
  </si>
  <si>
    <t>群别</t>
  </si>
  <si>
    <t>购置日期</t>
  </si>
  <si>
    <t>减：生产性生物资产减值准备</t>
  </si>
  <si>
    <t>表4-9</t>
  </si>
  <si>
    <t>待处理资产名称</t>
  </si>
  <si>
    <t>表4-8</t>
  </si>
  <si>
    <t>名称</t>
  </si>
  <si>
    <t>工程项目</t>
  </si>
  <si>
    <t>计量
单位</t>
  </si>
  <si>
    <t>增值率
%</t>
  </si>
  <si>
    <t>单价</t>
  </si>
  <si>
    <t>金额</t>
  </si>
  <si>
    <t>实际数量</t>
  </si>
  <si>
    <t>减：工程物资减值准备</t>
  </si>
  <si>
    <t>项目名称</t>
  </si>
  <si>
    <t>开工
日期</t>
  </si>
  <si>
    <t>预计完
工日期</t>
  </si>
  <si>
    <t>设备费</t>
  </si>
  <si>
    <t>资金成本</t>
  </si>
  <si>
    <t>安装费及其他</t>
  </si>
  <si>
    <t>合      计</t>
  </si>
  <si>
    <t>减：在建设备安装工程减值准备</t>
  </si>
  <si>
    <t>表4-7-1</t>
  </si>
  <si>
    <t>结构</t>
  </si>
  <si>
    <t>建筑面积/容积</t>
  </si>
  <si>
    <t>开工日期</t>
  </si>
  <si>
    <t>预计完工日期</t>
  </si>
  <si>
    <t>形象进度</t>
  </si>
  <si>
    <t>付款比例</t>
  </si>
  <si>
    <t>减：在建土建工程减值准备</t>
  </si>
  <si>
    <t>表4-7</t>
  </si>
  <si>
    <t>4-7-1</t>
  </si>
  <si>
    <t>在建工程—土建工程</t>
  </si>
  <si>
    <t>在建工程—设备安装工程</t>
  </si>
  <si>
    <t>表4-6-7</t>
  </si>
  <si>
    <t>增减值</t>
  </si>
  <si>
    <t>减：土地减值准备</t>
  </si>
  <si>
    <t>设备
编号</t>
  </si>
  <si>
    <t>设备名称</t>
  </si>
  <si>
    <t>生产厂家</t>
  </si>
  <si>
    <t>启用日期</t>
  </si>
  <si>
    <t>减：电子设备减值准备</t>
  </si>
  <si>
    <t>车辆牌号</t>
  </si>
  <si>
    <t>车辆名称
及规格型号</t>
  </si>
  <si>
    <t>已行驶里程(公里)</t>
  </si>
  <si>
    <t>减：车辆减值准备</t>
  </si>
  <si>
    <t>表4-6-4</t>
  </si>
  <si>
    <t>设备编号</t>
  </si>
  <si>
    <t>减：机器设备减值准备</t>
  </si>
  <si>
    <t>材质</t>
  </si>
  <si>
    <t>绝缘方式</t>
  </si>
  <si>
    <t>建成年月</t>
  </si>
  <si>
    <t>减：管道和沟槽减值准备</t>
  </si>
  <si>
    <t xml:space="preserve"> 名称</t>
  </si>
  <si>
    <t>建成
年月</t>
  </si>
  <si>
    <t>长度
(m)</t>
  </si>
  <si>
    <t>宽度
(m)</t>
  </si>
  <si>
    <t>减：构筑物及其他辅助设施减值准备</t>
  </si>
  <si>
    <t>权证编号</t>
  </si>
  <si>
    <t>建筑物名称</t>
  </si>
  <si>
    <t>成本单价(元/m2)</t>
  </si>
  <si>
    <t>减：房屋建筑物减值准备</t>
  </si>
  <si>
    <t>（采用公允价值模式计量）</t>
  </si>
  <si>
    <t>原始入账价值（转入日公允价值）</t>
  </si>
  <si>
    <t>（采用成本模式计量）</t>
  </si>
  <si>
    <t>减：投资性房地产减值准备</t>
  </si>
  <si>
    <t>房屋名称</t>
  </si>
  <si>
    <r>
      <t>建筑          面积</t>
    </r>
    <r>
      <rPr>
        <sz val="10"/>
        <rFont val="Arial"/>
        <family val="2"/>
      </rPr>
      <t/>
    </r>
  </si>
  <si>
    <t>表4-5</t>
  </si>
  <si>
    <r>
      <t>建筑面积</t>
    </r>
    <r>
      <rPr>
        <sz val="10"/>
        <rFont val="Arial"/>
        <family val="2"/>
      </rPr>
      <t/>
    </r>
  </si>
  <si>
    <t>被投资单位名称</t>
  </si>
  <si>
    <t>投资日期</t>
  </si>
  <si>
    <t>协议投资期限</t>
  </si>
  <si>
    <t>投资成本</t>
  </si>
  <si>
    <t>减：长期股权投资减值准备</t>
  </si>
  <si>
    <t>表4-3</t>
  </si>
  <si>
    <t>欠款单位名称（结算对象)</t>
  </si>
  <si>
    <t>减：长期应收款坏账准备</t>
  </si>
  <si>
    <t>表4-2</t>
  </si>
  <si>
    <t>投资类别</t>
  </si>
  <si>
    <t>减：持有至到期投资减值准备</t>
  </si>
  <si>
    <t>金融资产名称</t>
  </si>
  <si>
    <t>持有数量</t>
  </si>
  <si>
    <t>基准日市价</t>
  </si>
  <si>
    <t>成本</t>
  </si>
  <si>
    <t>减：减值准备</t>
  </si>
  <si>
    <t>表4-1-2</t>
  </si>
  <si>
    <t>发行日期</t>
  </si>
  <si>
    <t>成本（面值）</t>
  </si>
  <si>
    <t>股票性质</t>
  </si>
  <si>
    <t>持股数量</t>
  </si>
  <si>
    <t>取得成本</t>
  </si>
  <si>
    <t>表4-1</t>
  </si>
  <si>
    <t>4-1-1</t>
  </si>
  <si>
    <t>表3-11</t>
  </si>
  <si>
    <t>项目及内容</t>
  </si>
  <si>
    <t>表3-10</t>
  </si>
  <si>
    <t>表3-9-8</t>
  </si>
  <si>
    <t>名称及规格型号</t>
  </si>
  <si>
    <t>账面价值（摊余价值）</t>
  </si>
  <si>
    <t>评估原价</t>
  </si>
  <si>
    <t>表3-7-9</t>
  </si>
  <si>
    <t>商品名称</t>
  </si>
  <si>
    <t>对方单位名称</t>
  </si>
  <si>
    <t>评估单价</t>
  </si>
  <si>
    <t>表3-9-6</t>
  </si>
  <si>
    <t>名  称</t>
  </si>
  <si>
    <t>汇率</t>
  </si>
  <si>
    <r>
      <t>表3-9-4</t>
    </r>
    <r>
      <rPr>
        <sz val="11"/>
        <rFont val="Arial"/>
        <family val="2"/>
      </rPr>
      <t/>
    </r>
  </si>
  <si>
    <t>加工单位名称</t>
  </si>
  <si>
    <t>表3-9-3</t>
  </si>
  <si>
    <t>存放地点</t>
  </si>
  <si>
    <t>表3-9-1</t>
  </si>
  <si>
    <t>表3-9</t>
  </si>
  <si>
    <t>3-9-1</t>
  </si>
  <si>
    <t>材料采购（在途物资）</t>
  </si>
  <si>
    <t>原材料</t>
  </si>
  <si>
    <t>在库周转材料</t>
  </si>
  <si>
    <t>委托加工物资</t>
  </si>
  <si>
    <t>产成品（库存商品）</t>
  </si>
  <si>
    <t>在产品（自制半成品）</t>
  </si>
  <si>
    <t>发出商品</t>
  </si>
  <si>
    <t>在用周转材料</t>
  </si>
  <si>
    <t>减：存货跌价准备</t>
  </si>
  <si>
    <t>表3-8</t>
  </si>
  <si>
    <t>欠款单位（人）名称（结算对象)</t>
  </si>
  <si>
    <t>账龄</t>
  </si>
  <si>
    <t>减：其他应收款坏账准备</t>
  </si>
  <si>
    <t>表3-7</t>
  </si>
  <si>
    <t>股利（利润）所属期间</t>
  </si>
  <si>
    <t>表3-6</t>
  </si>
  <si>
    <t>表3-5</t>
  </si>
  <si>
    <t>收款单位名称（结算对象)</t>
  </si>
  <si>
    <t>表3-4</t>
  </si>
  <si>
    <t>减：应收账款坏账准备</t>
  </si>
  <si>
    <t>表3-3</t>
  </si>
  <si>
    <t>出票日期</t>
  </si>
  <si>
    <t>到期日期</t>
  </si>
  <si>
    <t>减：应收票据坏账准备</t>
  </si>
  <si>
    <t>表3-2-3</t>
  </si>
  <si>
    <t>基金发行单位</t>
  </si>
  <si>
    <t>基金名称</t>
  </si>
  <si>
    <t>基金类型</t>
  </si>
  <si>
    <t>基准日净值/份</t>
  </si>
  <si>
    <t>合          计</t>
  </si>
  <si>
    <t>表3-2-2</t>
  </si>
  <si>
    <t>债券名称</t>
  </si>
  <si>
    <t>表3-2-1</t>
  </si>
  <si>
    <t>股票名称</t>
  </si>
  <si>
    <t>成  本</t>
  </si>
  <si>
    <t>基准日收盘价元/股</t>
  </si>
  <si>
    <t>3-2-1</t>
  </si>
  <si>
    <t>交易性金融资产-股票投资</t>
  </si>
  <si>
    <t>交易性金融资产-债券投资</t>
  </si>
  <si>
    <t>交易性金融资产-基金投资</t>
  </si>
  <si>
    <r>
      <t>表3-1-3</t>
    </r>
    <r>
      <rPr>
        <sz val="11"/>
        <rFont val="Arial"/>
        <family val="2"/>
      </rPr>
      <t/>
    </r>
  </si>
  <si>
    <t>名称及内容</t>
  </si>
  <si>
    <t>用途</t>
  </si>
  <si>
    <t>评估基准日汇率</t>
  </si>
  <si>
    <t>合             计</t>
  </si>
  <si>
    <t>表3-1-2</t>
  </si>
  <si>
    <t>开户银行</t>
  </si>
  <si>
    <r>
      <t>增值率</t>
    </r>
    <r>
      <rPr>
        <sz val="11"/>
        <rFont val="Times New Roman"/>
        <family val="1"/>
      </rPr>
      <t>%</t>
    </r>
  </si>
  <si>
    <t>表3-1-1</t>
  </si>
  <si>
    <r>
      <t>存放部门（单位</t>
    </r>
    <r>
      <rPr>
        <sz val="11"/>
        <rFont val="Times New Roman"/>
        <family val="1"/>
      </rPr>
      <t>)</t>
    </r>
  </si>
  <si>
    <r>
      <t>合</t>
    </r>
    <r>
      <rPr>
        <sz val="11"/>
        <rFont val="Times New Roman"/>
        <family val="1"/>
      </rPr>
      <t xml:space="preserve">         </t>
    </r>
    <r>
      <rPr>
        <sz val="11"/>
        <color indexed="81"/>
        <rFont val="Times New Roman"/>
        <family val="1"/>
      </rPr>
      <t>计</t>
    </r>
  </si>
  <si>
    <t>表3-1</t>
  </si>
  <si>
    <t>3-1-1</t>
  </si>
  <si>
    <t>现金</t>
  </si>
  <si>
    <t>银行存款</t>
  </si>
  <si>
    <t>其他货币资金</t>
  </si>
  <si>
    <t>表3</t>
  </si>
  <si>
    <t>3-1</t>
  </si>
  <si>
    <t>流动资产合计</t>
  </si>
  <si>
    <t>表6-7</t>
  </si>
  <si>
    <t>表6-3</t>
  </si>
  <si>
    <t>表6-1</t>
  </si>
  <si>
    <t>表5-12</t>
  </si>
  <si>
    <t>表5-10</t>
  </si>
  <si>
    <t>表4-13</t>
  </si>
  <si>
    <t>漕深
(m)</t>
  </si>
  <si>
    <t>表4-4</t>
  </si>
  <si>
    <t>持股比例（%）</t>
  </si>
  <si>
    <t>表4-1-3</t>
  </si>
  <si>
    <t>表4-1-1</t>
  </si>
  <si>
    <t>表3-9-2</t>
  </si>
  <si>
    <t>表3-2</t>
  </si>
  <si>
    <t>成本单价
(元/m2)</t>
  </si>
  <si>
    <t>建筑面积
(m2)</t>
  </si>
  <si>
    <t>单位：万元</t>
    <phoneticPr fontId="80" type="noConversion"/>
  </si>
  <si>
    <t>项  目</t>
  </si>
  <si>
    <t>C=B-A</t>
  </si>
  <si>
    <t>D=C/A×100</t>
  </si>
  <si>
    <t>流动资产</t>
  </si>
  <si>
    <t xml:space="preserve">   存货</t>
    <phoneticPr fontId="80" type="noConversion"/>
  </si>
  <si>
    <t xml:space="preserve">   长期股权投资</t>
    <phoneticPr fontId="80" type="noConversion"/>
  </si>
  <si>
    <t xml:space="preserve">   投资性房地产</t>
    <phoneticPr fontId="80" type="noConversion"/>
  </si>
  <si>
    <t xml:space="preserve">   固定资产</t>
    <phoneticPr fontId="80" type="noConversion"/>
  </si>
  <si>
    <t xml:space="preserve">   其中：建筑物类</t>
    <phoneticPr fontId="80" type="noConversion"/>
  </si>
  <si>
    <t xml:space="preserve">         设备类</t>
    <phoneticPr fontId="80" type="noConversion"/>
  </si>
  <si>
    <t xml:space="preserve">   在建工程</t>
    <phoneticPr fontId="80" type="noConversion"/>
  </si>
  <si>
    <t xml:space="preserve">   无形资产</t>
    <phoneticPr fontId="80" type="noConversion"/>
  </si>
  <si>
    <t xml:space="preserve">   其中：土地使用权</t>
    <phoneticPr fontId="80" type="noConversion"/>
  </si>
  <si>
    <t xml:space="preserve">   长期待摊费用</t>
    <phoneticPr fontId="80" type="noConversion"/>
  </si>
  <si>
    <t xml:space="preserve">   递延所得税资产</t>
    <phoneticPr fontId="80" type="noConversion"/>
  </si>
  <si>
    <t xml:space="preserve">   其他非流动资产</t>
    <phoneticPr fontId="80" type="noConversion"/>
  </si>
  <si>
    <t xml:space="preserve">    资产总计</t>
  </si>
  <si>
    <t>流动负债</t>
  </si>
  <si>
    <t>非流动负债</t>
  </si>
  <si>
    <t xml:space="preserve">    负债合计</t>
  </si>
  <si>
    <t>所有者权益(净资产)</t>
  </si>
  <si>
    <t>单位：元</t>
    <phoneticPr fontId="80" type="noConversion"/>
  </si>
  <si>
    <t>资产项目</t>
  </si>
  <si>
    <t>账面原值</t>
  </si>
  <si>
    <t>账面净值</t>
  </si>
  <si>
    <r>
      <t xml:space="preserve"> </t>
    </r>
    <r>
      <rPr>
        <sz val="10.5"/>
        <color rgb="FF000000"/>
        <rFont val="宋体"/>
        <family val="3"/>
        <charset val="134"/>
      </rPr>
      <t xml:space="preserve"> 长期股权投资</t>
    </r>
  </si>
  <si>
    <t xml:space="preserve">  投资性房地产</t>
  </si>
  <si>
    <t xml:space="preserve">  固定资产</t>
  </si>
  <si>
    <t xml:space="preserve">  其中：建筑物类 </t>
  </si>
  <si>
    <t xml:space="preserve">        设备类</t>
    <phoneticPr fontId="80" type="noConversion"/>
  </si>
  <si>
    <t xml:space="preserve">  在建工程</t>
    <phoneticPr fontId="80" type="noConversion"/>
  </si>
  <si>
    <t xml:space="preserve">  无形资产</t>
    <phoneticPr fontId="80" type="noConversion"/>
  </si>
  <si>
    <t xml:space="preserve">  其中：土地使用权</t>
    <phoneticPr fontId="80" type="noConversion"/>
  </si>
  <si>
    <t xml:space="preserve">  长期待摊费用</t>
  </si>
  <si>
    <t xml:space="preserve">  递延所得税资产</t>
  </si>
  <si>
    <t xml:space="preserve">  其他非流动资产</t>
  </si>
  <si>
    <r>
      <t xml:space="preserve">  </t>
    </r>
    <r>
      <rPr>
        <sz val="10.5"/>
        <color theme="1"/>
        <rFont val="宋体"/>
        <family val="3"/>
        <charset val="134"/>
      </rPr>
      <t>流动负债</t>
    </r>
  </si>
  <si>
    <r>
      <t xml:space="preserve">  </t>
    </r>
    <r>
      <rPr>
        <sz val="10.5"/>
        <color theme="1"/>
        <rFont val="宋体"/>
        <family val="3"/>
        <charset val="134"/>
      </rPr>
      <t>非流动负债</t>
    </r>
  </si>
  <si>
    <t>评估人员：</t>
    <phoneticPr fontId="8" type="noConversion"/>
  </si>
  <si>
    <t>评估人员：</t>
    <phoneticPr fontId="8" type="noConversion"/>
  </si>
  <si>
    <r>
      <t xml:space="preserve"> </t>
    </r>
    <r>
      <rPr>
        <sz val="11"/>
        <rFont val="宋体"/>
        <family val="3"/>
        <charset val="134"/>
      </rPr>
      <t>评估人员：</t>
    </r>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</si>
  <si>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</si>
  <si>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t>资  产</t>
    <phoneticPr fontId="9" type="noConversion"/>
  </si>
  <si>
    <t>期末数</t>
    <phoneticPr fontId="9" type="noConversion"/>
  </si>
  <si>
    <t>负债和所有者权益</t>
    <phoneticPr fontId="9" type="noConversion"/>
  </si>
  <si>
    <t>资           产</t>
  </si>
  <si>
    <t>负债和所有者权益</t>
  </si>
  <si>
    <t>流动资产：</t>
    <phoneticPr fontId="9" type="noConversion"/>
  </si>
  <si>
    <t>流动负债：</t>
    <phoneticPr fontId="9" type="noConversion"/>
  </si>
  <si>
    <t>流动资产：</t>
  </si>
  <si>
    <t xml:space="preserve">  货币资金</t>
    <phoneticPr fontId="9" type="noConversion"/>
  </si>
  <si>
    <t xml:space="preserve">  短期借款</t>
    <phoneticPr fontId="9" type="noConversion"/>
  </si>
  <si>
    <t xml:space="preserve">  货币资金</t>
  </si>
  <si>
    <t xml:space="preserve">  短期借款</t>
  </si>
  <si>
    <t xml:space="preserve">  以公允价值计量且其变动计  入当期损益的金融资产</t>
    <phoneticPr fontId="9" type="noConversion"/>
  </si>
  <si>
    <t xml:space="preserve">  以公允价值计量且其变动计  入当期损益的金融负债</t>
    <phoneticPr fontId="9" type="noConversion"/>
  </si>
  <si>
    <t xml:space="preserve">  交易性金融资产</t>
  </si>
  <si>
    <t xml:space="preserve">  交易性金融负债</t>
  </si>
  <si>
    <t xml:space="preserve">  衍生金融资产</t>
    <phoneticPr fontId="9" type="noConversion"/>
  </si>
  <si>
    <t xml:space="preserve">  衍生金融负债</t>
    <phoneticPr fontId="9" type="noConversion"/>
  </si>
  <si>
    <t xml:space="preserve">  应收票据</t>
  </si>
  <si>
    <t xml:space="preserve">  应付票据</t>
  </si>
  <si>
    <t xml:space="preserve">  应收票据</t>
    <phoneticPr fontId="9" type="noConversion"/>
  </si>
  <si>
    <t xml:space="preserve">  应付票据</t>
    <phoneticPr fontId="9" type="noConversion"/>
  </si>
  <si>
    <t xml:space="preserve">  应收账款</t>
  </si>
  <si>
    <t xml:space="preserve">  应付账款</t>
  </si>
  <si>
    <t xml:space="preserve">  应收账款</t>
    <phoneticPr fontId="9" type="noConversion"/>
  </si>
  <si>
    <t xml:space="preserve">  应付账款</t>
    <phoneticPr fontId="9" type="noConversion"/>
  </si>
  <si>
    <t xml:space="preserve">  预付款项</t>
  </si>
  <si>
    <t xml:space="preserve">  预收款项</t>
  </si>
  <si>
    <t xml:space="preserve">  预付款项</t>
    <phoneticPr fontId="9" type="noConversion"/>
  </si>
  <si>
    <t xml:space="preserve">  预收款项</t>
    <phoneticPr fontId="9" type="noConversion"/>
  </si>
  <si>
    <t xml:space="preserve">  应收利息</t>
  </si>
  <si>
    <t xml:space="preserve">  应付职工薪酬</t>
  </si>
  <si>
    <t xml:space="preserve">  应收利息</t>
    <phoneticPr fontId="9" type="noConversion"/>
  </si>
  <si>
    <t xml:space="preserve">  应付职工薪酬</t>
    <phoneticPr fontId="9" type="noConversion"/>
  </si>
  <si>
    <t xml:space="preserve">  应收股利</t>
  </si>
  <si>
    <t xml:space="preserve">  应交税费</t>
  </si>
  <si>
    <t xml:space="preserve">  应收股利</t>
    <phoneticPr fontId="9" type="noConversion"/>
  </si>
  <si>
    <t xml:space="preserve">  应交税费</t>
    <phoneticPr fontId="9" type="noConversion"/>
  </si>
  <si>
    <t xml:space="preserve">  其他应收款</t>
  </si>
  <si>
    <t xml:space="preserve">  应付利息</t>
  </si>
  <si>
    <t xml:space="preserve">  其他应收款</t>
    <phoneticPr fontId="9" type="noConversion"/>
  </si>
  <si>
    <t xml:space="preserve">  应付利息</t>
    <phoneticPr fontId="9" type="noConversion"/>
  </si>
  <si>
    <t xml:space="preserve">  存货</t>
  </si>
  <si>
    <t xml:space="preserve">  应付股利</t>
  </si>
  <si>
    <t xml:space="preserve">  存货</t>
    <phoneticPr fontId="9" type="noConversion"/>
  </si>
  <si>
    <t xml:space="preserve">  应付股利</t>
    <phoneticPr fontId="9" type="noConversion"/>
  </si>
  <si>
    <t xml:space="preserve">  一年内到期的非流动资产</t>
  </si>
  <si>
    <t xml:space="preserve">  其他应付款</t>
  </si>
  <si>
    <t xml:space="preserve">  划分为持有待售的资产</t>
    <phoneticPr fontId="9" type="noConversion"/>
  </si>
  <si>
    <t xml:space="preserve">  其他应付款</t>
    <phoneticPr fontId="9" type="noConversion"/>
  </si>
  <si>
    <t xml:space="preserve">  其他流动资产</t>
  </si>
  <si>
    <t xml:space="preserve">  一年内到期的非流动负债</t>
  </si>
  <si>
    <t xml:space="preserve">  一年内到期的非流动资产</t>
    <phoneticPr fontId="9" type="noConversion"/>
  </si>
  <si>
    <t xml:space="preserve">  划分为持有待售的负债</t>
    <phoneticPr fontId="9" type="noConversion"/>
  </si>
  <si>
    <t xml:space="preserve">     流动资产合计</t>
    <phoneticPr fontId="9" type="noConversion"/>
  </si>
  <si>
    <t xml:space="preserve">  其他流动负债</t>
    <phoneticPr fontId="9" type="noConversion"/>
  </si>
  <si>
    <t xml:space="preserve">  其他流动资产</t>
    <phoneticPr fontId="9" type="noConversion"/>
  </si>
  <si>
    <t xml:space="preserve">  一年内到期的非流动负债</t>
    <phoneticPr fontId="9" type="noConversion"/>
  </si>
  <si>
    <t xml:space="preserve">非流动资产： </t>
    <phoneticPr fontId="9" type="noConversion"/>
  </si>
  <si>
    <t xml:space="preserve">     流动负债合计</t>
    <phoneticPr fontId="9" type="noConversion"/>
  </si>
  <si>
    <t xml:space="preserve">      流动资产合计</t>
    <phoneticPr fontId="9" type="noConversion"/>
  </si>
  <si>
    <t xml:space="preserve">  可供出售金融资产</t>
  </si>
  <si>
    <t>非流动负债：</t>
  </si>
  <si>
    <t xml:space="preserve">       流动负债合计</t>
    <phoneticPr fontId="9" type="noConversion"/>
  </si>
  <si>
    <t xml:space="preserve">  持有至到期投资</t>
  </si>
  <si>
    <t xml:space="preserve">  长期借款</t>
    <phoneticPr fontId="9" type="noConversion"/>
  </si>
  <si>
    <t>非流动负债：</t>
    <phoneticPr fontId="9" type="noConversion"/>
  </si>
  <si>
    <t xml:space="preserve">  长期应收款</t>
  </si>
  <si>
    <t xml:space="preserve">  应付债券</t>
  </si>
  <si>
    <t xml:space="preserve">  长期股权投资</t>
  </si>
  <si>
    <t xml:space="preserve">  长期应付款</t>
  </si>
  <si>
    <t>非流动资产：</t>
    <phoneticPr fontId="9" type="noConversion"/>
  </si>
  <si>
    <t xml:space="preserve">  应付债券</t>
    <phoneticPr fontId="9" type="noConversion"/>
  </si>
  <si>
    <t xml:space="preserve">  专项应付款</t>
  </si>
  <si>
    <t xml:space="preserve">  可供出售金融资产</t>
    <phoneticPr fontId="9" type="noConversion"/>
  </si>
  <si>
    <t xml:space="preserve">  长期应付款</t>
    <phoneticPr fontId="9" type="noConversion"/>
  </si>
  <si>
    <t xml:space="preserve">  预计负债</t>
  </si>
  <si>
    <t xml:space="preserve">  持有至到期投资</t>
    <phoneticPr fontId="9" type="noConversion"/>
  </si>
  <si>
    <t xml:space="preserve">  专项应付款</t>
    <phoneticPr fontId="9" type="noConversion"/>
  </si>
  <si>
    <t xml:space="preserve">  在建工程</t>
  </si>
  <si>
    <t xml:space="preserve">  递延所得税负债</t>
  </si>
  <si>
    <t xml:space="preserve">  长期应收款</t>
    <phoneticPr fontId="9" type="noConversion"/>
  </si>
  <si>
    <t xml:space="preserve">  预计负债</t>
    <phoneticPr fontId="9" type="noConversion"/>
  </si>
  <si>
    <t xml:space="preserve">  工程物资</t>
  </si>
  <si>
    <t xml:space="preserve">  其他非流动负债</t>
  </si>
  <si>
    <t xml:space="preserve">  长期股权投资</t>
    <phoneticPr fontId="9" type="noConversion"/>
  </si>
  <si>
    <t xml:space="preserve">  递延收益</t>
    <phoneticPr fontId="9" type="noConversion"/>
  </si>
  <si>
    <t xml:space="preserve">  固定资产清理</t>
  </si>
  <si>
    <t xml:space="preserve">     非流动负债合计</t>
  </si>
  <si>
    <t xml:space="preserve">  投资性房地产</t>
    <phoneticPr fontId="9" type="noConversion"/>
  </si>
  <si>
    <t xml:space="preserve">  递延所得税负债</t>
    <phoneticPr fontId="9" type="noConversion"/>
  </si>
  <si>
    <t xml:space="preserve">  生产性生物资产</t>
  </si>
  <si>
    <t xml:space="preserve">     负债合计</t>
  </si>
  <si>
    <t xml:space="preserve">  固定资产</t>
    <phoneticPr fontId="9" type="noConversion"/>
  </si>
  <si>
    <t xml:space="preserve">  其他非流动负债</t>
    <phoneticPr fontId="9" type="noConversion"/>
  </si>
  <si>
    <t xml:space="preserve">  油气资产</t>
  </si>
  <si>
    <t xml:space="preserve">  在建工程</t>
    <phoneticPr fontId="9" type="noConversion"/>
  </si>
  <si>
    <t xml:space="preserve">      非流动负债合计</t>
    <phoneticPr fontId="9" type="noConversion"/>
  </si>
  <si>
    <t xml:space="preserve">  无形资产</t>
  </si>
  <si>
    <t xml:space="preserve">  实收资本</t>
  </si>
  <si>
    <t xml:space="preserve">  工程物资</t>
    <phoneticPr fontId="9" type="noConversion"/>
  </si>
  <si>
    <t xml:space="preserve">        负债合计</t>
    <phoneticPr fontId="9" type="noConversion"/>
  </si>
  <si>
    <t xml:space="preserve">  开发支出</t>
  </si>
  <si>
    <t xml:space="preserve">  资本公积</t>
  </si>
  <si>
    <t xml:space="preserve">  固定资产清理</t>
    <phoneticPr fontId="9" type="noConversion"/>
  </si>
  <si>
    <t>所有者权益(或股东权益)：</t>
    <phoneticPr fontId="9" type="noConversion"/>
  </si>
  <si>
    <t xml:space="preserve">  商誉</t>
  </si>
  <si>
    <t xml:space="preserve">  减：库存股</t>
  </si>
  <si>
    <t xml:space="preserve">  生产性生物资产</t>
    <phoneticPr fontId="9" type="noConversion"/>
  </si>
  <si>
    <t xml:space="preserve">  实收资本(或股本)</t>
    <phoneticPr fontId="9" type="noConversion"/>
  </si>
  <si>
    <t xml:space="preserve">  长期待摊费用</t>
    <phoneticPr fontId="9" type="noConversion"/>
  </si>
  <si>
    <t xml:space="preserve">  专项储备</t>
  </si>
  <si>
    <t xml:space="preserve">  油气资产</t>
    <phoneticPr fontId="9" type="noConversion"/>
  </si>
  <si>
    <t xml:space="preserve">  资本公积</t>
    <phoneticPr fontId="9" type="noConversion"/>
  </si>
  <si>
    <t xml:space="preserve">  递延所得税资产</t>
    <phoneticPr fontId="9" type="noConversion"/>
  </si>
  <si>
    <t xml:space="preserve">  盈余公积</t>
  </si>
  <si>
    <t xml:space="preserve">  无形资产</t>
    <phoneticPr fontId="9" type="noConversion"/>
  </si>
  <si>
    <t xml:space="preserve">  减：库存股</t>
    <phoneticPr fontId="9" type="noConversion"/>
  </si>
  <si>
    <t xml:space="preserve">  未分配利润</t>
  </si>
  <si>
    <t xml:space="preserve">  开发支出</t>
    <phoneticPr fontId="9" type="noConversion"/>
  </si>
  <si>
    <t xml:space="preserve">  其他综合收益</t>
    <phoneticPr fontId="9" type="noConversion"/>
  </si>
  <si>
    <t xml:space="preserve">     非流动资产合计</t>
  </si>
  <si>
    <t xml:space="preserve">     所有者权益合计</t>
  </si>
  <si>
    <t xml:space="preserve">  商誉</t>
    <phoneticPr fontId="9" type="noConversion"/>
  </si>
  <si>
    <t xml:space="preserve">  专项储备</t>
    <phoneticPr fontId="9" type="noConversion"/>
  </si>
  <si>
    <t>负债和所有者权益合计</t>
  </si>
  <si>
    <t xml:space="preserve">  盈余公积</t>
    <phoneticPr fontId="9" type="noConversion"/>
  </si>
  <si>
    <t xml:space="preserve">  一般风险准备</t>
    <phoneticPr fontId="9" type="noConversion"/>
  </si>
  <si>
    <t xml:space="preserve">  其他非流动资产</t>
    <phoneticPr fontId="9" type="noConversion"/>
  </si>
  <si>
    <t xml:space="preserve">  未分配利润</t>
    <phoneticPr fontId="9" type="noConversion"/>
  </si>
  <si>
    <t xml:space="preserve">     非流动资产合计</t>
    <phoneticPr fontId="9" type="noConversion"/>
  </si>
  <si>
    <t xml:space="preserve">       所有者权益合计</t>
    <phoneticPr fontId="9" type="noConversion"/>
  </si>
  <si>
    <t>资产总计</t>
    <phoneticPr fontId="9" type="noConversion"/>
  </si>
  <si>
    <t>负债和所有者权益总计</t>
    <phoneticPr fontId="9" type="noConversion"/>
  </si>
  <si>
    <t>评估人员：</t>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</si>
  <si>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</si>
  <si>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</si>
  <si>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t>减：应收账款预计损失</t>
    <phoneticPr fontId="8" type="noConversion"/>
  </si>
  <si>
    <r>
      <rPr>
        <sz val="11"/>
        <rFont val="宋体"/>
        <family val="3"/>
        <charset val="134"/>
      </rPr>
      <t>年利息率</t>
    </r>
    <r>
      <rPr>
        <sz val="11"/>
        <rFont val="Times New Roman"/>
        <family val="1"/>
      </rPr>
      <t>%</t>
    </r>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</si>
  <si>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</si>
  <si>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t>单价</t>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</si>
  <si>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</si>
  <si>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t>来源</t>
    <phoneticPr fontId="8" type="noConversion"/>
  </si>
  <si>
    <t>来源为（外购、自建、自用转入、存货转入等）</t>
    <phoneticPr fontId="8" type="noConversion"/>
  </si>
  <si>
    <t>金额单位：人民币元</t>
    <phoneticPr fontId="8" type="noConversion"/>
  </si>
  <si>
    <t>来源</t>
    <phoneticPr fontId="55" type="noConversion"/>
  </si>
  <si>
    <t>面积/体积</t>
    <phoneticPr fontId="8" type="noConversion"/>
  </si>
  <si>
    <t>沟宽*沟厚(mm*mm)
管径*壁厚(mm*mm)</t>
    <phoneticPr fontId="8" type="noConversion"/>
  </si>
  <si>
    <r>
      <rPr>
        <sz val="11"/>
        <rFont val="宋体"/>
        <family val="3"/>
        <charset val="134"/>
      </rPr>
      <t>合</t>
    </r>
    <r>
      <rPr>
        <sz val="11"/>
        <rFont val="Times New Roman"/>
        <family val="1"/>
      </rPr>
      <t xml:space="preserve">           </t>
    </r>
    <r>
      <rPr>
        <sz val="11"/>
        <rFont val="宋体"/>
        <family val="3"/>
        <charset val="134"/>
      </rPr>
      <t>计</t>
    </r>
    <phoneticPr fontId="8" type="noConversion"/>
  </si>
  <si>
    <t>来源</t>
    <phoneticPr fontId="8" type="noConversion"/>
  </si>
  <si>
    <r>
      <rPr>
        <sz val="11"/>
        <rFont val="宋体"/>
        <family val="3"/>
        <charset val="134"/>
      </rPr>
      <t>年利率</t>
    </r>
    <r>
      <rPr>
        <sz val="11"/>
        <rFont val="Times New Roman"/>
        <family val="1"/>
      </rPr>
      <t>%</t>
    </r>
    <phoneticPr fontId="8" type="noConversion"/>
  </si>
  <si>
    <t>1.请注意粘帖明细表时，用选择性粘帖，否则单元格格式将被修改。</t>
    <phoneticPr fontId="8" type="noConversion"/>
  </si>
  <si>
    <t>2.若增减行数，打印前请注意使表格满页。</t>
    <phoneticPr fontId="8" type="noConversion"/>
  </si>
  <si>
    <r>
      <t>3.</t>
    </r>
    <r>
      <rPr>
        <sz val="12"/>
        <color rgb="FFFF0000"/>
        <rFont val="宋体"/>
        <family val="3"/>
        <charset val="134"/>
      </rPr>
      <t>打印前请增加页脚信息</t>
    </r>
    <phoneticPr fontId="8" type="noConversion"/>
  </si>
  <si>
    <r>
      <rPr>
        <sz val="11"/>
        <rFont val="宋体"/>
        <family val="3"/>
        <charset val="134"/>
      </rPr>
      <t>年利率</t>
    </r>
    <r>
      <rPr>
        <sz val="11"/>
        <rFont val="Times New Roman"/>
        <family val="1"/>
      </rPr>
      <t>%</t>
    </r>
    <phoneticPr fontId="8" type="noConversion"/>
  </si>
  <si>
    <r>
      <rPr>
        <sz val="11"/>
        <rFont val="宋体"/>
        <family val="3"/>
        <charset val="134"/>
      </rPr>
      <t>年利率</t>
    </r>
    <r>
      <rPr>
        <sz val="11"/>
        <rFont val="Times New Roman"/>
        <family val="1"/>
      </rPr>
      <t>%</t>
    </r>
    <phoneticPr fontId="8" type="noConversion"/>
  </si>
  <si>
    <t>减：其他应收款预计损失</t>
    <phoneticPr fontId="8" type="noConversion"/>
  </si>
  <si>
    <t>规格型号</t>
    <phoneticPr fontId="8" type="noConversion"/>
  </si>
  <si>
    <t>名称</t>
    <phoneticPr fontId="8" type="noConversion"/>
  </si>
  <si>
    <r>
      <rPr>
        <sz val="11"/>
        <rFont val="宋体"/>
        <family val="3"/>
        <charset val="134"/>
      </rPr>
      <t>原始入帐价值</t>
    </r>
    <r>
      <rPr>
        <sz val="11"/>
        <rFont val="Times New Roman"/>
        <family val="1"/>
      </rPr>
      <t xml:space="preserve"> </t>
    </r>
    <r>
      <rPr>
        <sz val="11"/>
        <rFont val="宋体"/>
        <family val="3"/>
        <charset val="134"/>
      </rPr>
      <t>（转入日公允价值）</t>
    </r>
    <phoneticPr fontId="55" type="noConversion"/>
  </si>
  <si>
    <r>
      <rPr>
        <sz val="11"/>
        <rFont val="宋体"/>
        <family val="3"/>
        <charset val="134"/>
      </rPr>
      <t>年利息率</t>
    </r>
    <r>
      <rPr>
        <sz val="11"/>
        <rFont val="Times New Roman"/>
        <family val="1"/>
      </rPr>
      <t>%</t>
    </r>
    <phoneticPr fontId="8" type="noConversion"/>
  </si>
  <si>
    <r>
      <t>增值率</t>
    </r>
    <r>
      <rPr>
        <sz val="11"/>
        <rFont val="Arial"/>
        <family val="2"/>
      </rPr>
      <t>%</t>
    </r>
    <phoneticPr fontId="8" type="noConversion"/>
  </si>
  <si>
    <r>
      <t xml:space="preserve">评估原值单价
</t>
    </r>
    <r>
      <rPr>
        <sz val="11"/>
        <rFont val="Arial"/>
        <family val="2"/>
      </rPr>
      <t>(</t>
    </r>
    <r>
      <rPr>
        <sz val="11"/>
        <rFont val="宋体"/>
        <family val="3"/>
        <charset val="134"/>
      </rPr>
      <t>元</t>
    </r>
    <r>
      <rPr>
        <sz val="11"/>
        <rFont val="Arial"/>
        <family val="2"/>
      </rPr>
      <t>/m</t>
    </r>
    <r>
      <rPr>
        <sz val="11"/>
        <rFont val="Times New Roman"/>
        <family val="1"/>
      </rPr>
      <t>2</t>
    </r>
    <r>
      <rPr>
        <sz val="11"/>
        <rFont val="Arial"/>
        <family val="2"/>
      </rPr>
      <t>)</t>
    </r>
    <phoneticPr fontId="8" type="noConversion"/>
  </si>
  <si>
    <t>评估原值单价(元/m2)</t>
    <phoneticPr fontId="8" type="noConversion"/>
  </si>
  <si>
    <t>资产负债表（中汇版）</t>
    <phoneticPr fontId="80" type="noConversion"/>
  </si>
  <si>
    <t>审定数</t>
    <phoneticPr fontId="9" type="noConversion"/>
  </si>
  <si>
    <t>明细表数据</t>
    <phoneticPr fontId="9" type="noConversion"/>
  </si>
  <si>
    <t>差异验证</t>
    <phoneticPr fontId="9" type="noConversion"/>
  </si>
  <si>
    <t>资产负债表（天健版）</t>
    <phoneticPr fontId="80" type="noConversion"/>
  </si>
  <si>
    <t>明细表数据</t>
    <phoneticPr fontId="9" type="noConversion"/>
  </si>
  <si>
    <t>詹姆斯威进口孵化器</t>
  </si>
  <si>
    <t>孵化厅暖风机</t>
  </si>
  <si>
    <t>R324</t>
  </si>
  <si>
    <t>种1暖风机通风机</t>
  </si>
  <si>
    <t>ZN75-ITS</t>
  </si>
  <si>
    <t>种2暖风机通风机</t>
  </si>
  <si>
    <t>种3暖风机通风机</t>
  </si>
  <si>
    <t>种4暖风机通风机</t>
  </si>
  <si>
    <t>种5暖风机通风机</t>
  </si>
  <si>
    <t>种6暖风机通风机</t>
  </si>
  <si>
    <t>种1漏缝地板</t>
  </si>
  <si>
    <t>自制竹子</t>
  </si>
  <si>
    <t>种2漏缝地板</t>
  </si>
  <si>
    <t>种3漏缝地板</t>
  </si>
  <si>
    <t>种4漏缝地板</t>
  </si>
  <si>
    <t>种1检蛋车</t>
  </si>
  <si>
    <t>自制铁</t>
  </si>
  <si>
    <t>种2检蛋车</t>
  </si>
  <si>
    <t>种3检蛋车</t>
  </si>
  <si>
    <t>种4检蛋车</t>
  </si>
  <si>
    <t>种1湿帘降温系统</t>
  </si>
  <si>
    <t>种2湿帘降温系统</t>
  </si>
  <si>
    <t>种3湿帘降温系统</t>
  </si>
  <si>
    <t>种4湿帘降温系统</t>
  </si>
  <si>
    <t>种1饮水线</t>
  </si>
  <si>
    <t>种2饮水线</t>
  </si>
  <si>
    <t>种3饮水线</t>
  </si>
  <si>
    <t>种4饮水线</t>
  </si>
  <si>
    <t>种1母鸡料线</t>
  </si>
  <si>
    <t>AO2-8026</t>
  </si>
  <si>
    <t>种2母鸡料线</t>
  </si>
  <si>
    <t>种3母鸡料线</t>
  </si>
  <si>
    <t>种4母鸡料线</t>
  </si>
  <si>
    <t>种1公鸡料线</t>
  </si>
  <si>
    <t>种2公鸡料线</t>
  </si>
  <si>
    <t>种3公鸡料线</t>
  </si>
  <si>
    <t>种4公鸡料线</t>
  </si>
  <si>
    <t>种1窗帘系统</t>
  </si>
  <si>
    <t>种2窗帘系统</t>
  </si>
  <si>
    <t>种3窗帘系统</t>
  </si>
  <si>
    <t>种4窗帘系统</t>
  </si>
  <si>
    <t>种5湿降温系统</t>
  </si>
  <si>
    <t>种6湿降温系统</t>
  </si>
  <si>
    <t>种5饮水线</t>
  </si>
  <si>
    <t>种6饮水线</t>
  </si>
  <si>
    <t>种鸡场保温伞</t>
  </si>
  <si>
    <t>种5保温伞</t>
  </si>
  <si>
    <t>种6保温伞</t>
  </si>
  <si>
    <t>水泵及罐</t>
  </si>
  <si>
    <t>依爱孵化器</t>
  </si>
  <si>
    <t>XDC12960</t>
  </si>
  <si>
    <t>化验设备</t>
  </si>
  <si>
    <t>主配电设备</t>
  </si>
  <si>
    <t>PGL2/08</t>
  </si>
  <si>
    <t>锅炉</t>
  </si>
  <si>
    <t>KRsl1.4-0.7-aiii</t>
  </si>
  <si>
    <t>发电机</t>
  </si>
  <si>
    <t>扩建种2舍暖风机</t>
  </si>
  <si>
    <t>种2舍散热器</t>
  </si>
  <si>
    <t>R524</t>
  </si>
  <si>
    <t>种3舍散热器</t>
  </si>
  <si>
    <t>种4舍散热器</t>
  </si>
  <si>
    <t>96年扩建孵化暖风机</t>
  </si>
  <si>
    <t>种5漏缝地板</t>
  </si>
  <si>
    <t>种6漏缝地板</t>
  </si>
  <si>
    <t>旧詹姆斯威孵化器</t>
  </si>
  <si>
    <t>种3扩建湿帘降温系统</t>
  </si>
  <si>
    <t>潜水泵</t>
  </si>
  <si>
    <t>9.5KW</t>
  </si>
  <si>
    <t>种3竹漏缝地板</t>
  </si>
  <si>
    <t>小发电机</t>
  </si>
  <si>
    <t>VFX/90</t>
  </si>
  <si>
    <t>种3扩建排放系统</t>
  </si>
  <si>
    <t>种3扩建暖风机</t>
  </si>
  <si>
    <t>压力罐</t>
  </si>
  <si>
    <t>大力神锅炉</t>
  </si>
  <si>
    <t>DZL1.4-0.7/95/70-AⅡ</t>
  </si>
  <si>
    <t>种5竹漏粪地板</t>
  </si>
  <si>
    <t>种7暖风机通风机</t>
  </si>
  <si>
    <t>种7漏粪地板</t>
  </si>
  <si>
    <t>种7料线</t>
  </si>
  <si>
    <t>种7暖气</t>
  </si>
  <si>
    <t>种7水线</t>
  </si>
  <si>
    <t>孵化器</t>
  </si>
  <si>
    <t>暖风机</t>
  </si>
  <si>
    <t>种7水帘</t>
  </si>
  <si>
    <t>软化水设备</t>
  </si>
  <si>
    <t>鼓风机</t>
  </si>
  <si>
    <t>5.5KW</t>
  </si>
  <si>
    <t>管道离心泵</t>
  </si>
  <si>
    <t>ISW100-200</t>
  </si>
  <si>
    <t>EIFXDZ-90720</t>
  </si>
  <si>
    <t>种8通风系统</t>
  </si>
  <si>
    <t>种8供暖系统</t>
  </si>
  <si>
    <t>种8环境控制设备</t>
  </si>
  <si>
    <t>种8湿帘系统</t>
  </si>
  <si>
    <t>种8水线设备</t>
  </si>
  <si>
    <t>暖气管道</t>
  </si>
  <si>
    <t>种7通风降温设备</t>
  </si>
  <si>
    <t>种2风机</t>
  </si>
  <si>
    <t>种3风机</t>
  </si>
  <si>
    <t>种4风机</t>
  </si>
  <si>
    <t>台</t>
  </si>
  <si>
    <t>套</t>
  </si>
  <si>
    <t>个</t>
  </si>
  <si>
    <t>条</t>
  </si>
  <si>
    <t>部</t>
  </si>
  <si>
    <t>种鸡场金狮拖拉机</t>
  </si>
  <si>
    <t>肉鸡场金狮拖拉机</t>
  </si>
  <si>
    <t>辆</t>
  </si>
  <si>
    <t>无记录</t>
    <phoneticPr fontId="8" type="noConversion"/>
  </si>
  <si>
    <t>东宝空调</t>
  </si>
  <si>
    <t>KF-18G</t>
  </si>
  <si>
    <t>夏普空调</t>
  </si>
  <si>
    <t>KF-26G</t>
  </si>
  <si>
    <t>LG空调</t>
  </si>
  <si>
    <t>LP-A2052HT</t>
  </si>
  <si>
    <t>KFR-38G/LS-C1255HT</t>
  </si>
  <si>
    <t>奥克斯空调</t>
  </si>
  <si>
    <t>KF-30GW</t>
  </si>
  <si>
    <t>雅阁空调</t>
  </si>
  <si>
    <t>KFR-36W</t>
  </si>
  <si>
    <t>KF-25G</t>
  </si>
  <si>
    <t>春兰空调</t>
  </si>
  <si>
    <t>KFR-50LM/E1d</t>
  </si>
  <si>
    <t>格力空调</t>
  </si>
  <si>
    <t>KFG-23GW/K</t>
  </si>
  <si>
    <t>KFR-32556FNDCC-3</t>
  </si>
  <si>
    <t>台</t>
    <phoneticPr fontId="8" type="noConversion"/>
  </si>
  <si>
    <t>套</t>
    <phoneticPr fontId="8" type="noConversion"/>
  </si>
  <si>
    <t>评估基准日：2018年8月31日</t>
  </si>
  <si>
    <t>被评估单位：中国农业大学</t>
  </si>
  <si>
    <t>种8鸡笼</t>
  </si>
  <si>
    <t>种2产蛋箱</t>
  </si>
  <si>
    <t>种3产蛋箱</t>
  </si>
  <si>
    <t>种4产蛋箱</t>
  </si>
  <si>
    <t>自制铝</t>
  </si>
  <si>
    <t>个</t>
    <phoneticPr fontId="8" type="noConversion"/>
  </si>
  <si>
    <r>
      <rPr>
        <sz val="11"/>
        <rFont val="宋体"/>
        <family val="3"/>
        <charset val="134"/>
      </rPr>
      <t>种</t>
    </r>
    <r>
      <rPr>
        <sz val="11"/>
        <rFont val="Times New Roman"/>
        <family val="1"/>
      </rPr>
      <t>1</t>
    </r>
    <r>
      <rPr>
        <sz val="11"/>
        <rFont val="宋体"/>
        <family val="3"/>
        <charset val="134"/>
      </rPr>
      <t>产蛋箱</t>
    </r>
    <phoneticPr fontId="97" type="noConversion"/>
  </si>
  <si>
    <t>种4产蛋箱</t>
    <phoneticPr fontId="97" type="noConversion"/>
  </si>
  <si>
    <r>
      <rPr>
        <sz val="11"/>
        <rFont val="宋体"/>
        <family val="3"/>
        <charset val="134"/>
      </rPr>
      <t>种</t>
    </r>
    <r>
      <rPr>
        <sz val="11"/>
        <rFont val="Times New Roman"/>
        <family val="1"/>
      </rPr>
      <t>4</t>
    </r>
    <r>
      <rPr>
        <sz val="11"/>
        <rFont val="宋体"/>
        <family val="3"/>
        <charset val="134"/>
      </rPr>
      <t>鸡笼</t>
    </r>
    <phoneticPr fontId="97" type="noConversion"/>
  </si>
  <si>
    <t>停产前已卖废品处理，现已经无实物</t>
    <phoneticPr fontId="8" type="noConversion"/>
  </si>
  <si>
    <r>
      <rPr>
        <sz val="11"/>
        <rFont val="宋体"/>
        <family val="3"/>
        <charset val="134"/>
      </rPr>
      <t>种</t>
    </r>
    <r>
      <rPr>
        <sz val="11"/>
        <rFont val="Times New Roman"/>
        <family val="1"/>
      </rPr>
      <t>1</t>
    </r>
    <r>
      <rPr>
        <sz val="11"/>
        <rFont val="宋体"/>
        <family val="3"/>
        <charset val="134"/>
      </rPr>
      <t>产蛋箱</t>
    </r>
    <phoneticPr fontId="8" type="noConversion"/>
  </si>
  <si>
    <t>小发电机</t>
    <phoneticPr fontId="9" type="noConversion"/>
  </si>
  <si>
    <t>大力神锅炉</t>
    <phoneticPr fontId="9" type="noConversion"/>
  </si>
  <si>
    <t>锅炉</t>
    <phoneticPr fontId="9" type="noConversion"/>
  </si>
  <si>
    <t>发电机</t>
    <phoneticPr fontId="9" type="noConversion"/>
  </si>
  <si>
    <t>TZHM2-TH</t>
  </si>
  <si>
    <t>打印机</t>
  </si>
  <si>
    <t>摄像机配件</t>
  </si>
  <si>
    <t>传真机</t>
  </si>
  <si>
    <t>电视机</t>
  </si>
  <si>
    <t>金属箱</t>
  </si>
  <si>
    <t>音箱</t>
  </si>
  <si>
    <t>三脚架</t>
  </si>
  <si>
    <t>凳子</t>
  </si>
  <si>
    <t>显示器</t>
  </si>
  <si>
    <t>键盘</t>
  </si>
  <si>
    <t>播放机</t>
  </si>
  <si>
    <t>打字机</t>
  </si>
  <si>
    <t>分配器</t>
  </si>
  <si>
    <t>音响</t>
  </si>
  <si>
    <t>配音器</t>
  </si>
  <si>
    <t>扫描仪</t>
  </si>
  <si>
    <t>储蓄柜</t>
  </si>
  <si>
    <t>录像机</t>
  </si>
  <si>
    <t>绿铁柜</t>
  </si>
  <si>
    <t>服务器</t>
  </si>
  <si>
    <t>便携录像机</t>
  </si>
  <si>
    <t>空调机柜</t>
  </si>
  <si>
    <t>音频信号测试机</t>
  </si>
  <si>
    <t xml:space="preserve">胶片盒 </t>
  </si>
  <si>
    <t>电磁充电器</t>
  </si>
  <si>
    <t>电源处理器</t>
  </si>
  <si>
    <t>电源</t>
  </si>
  <si>
    <t>网架</t>
  </si>
  <si>
    <t>转换器</t>
  </si>
  <si>
    <t>电脑桌</t>
  </si>
  <si>
    <t>摄影灯（追光灯）</t>
  </si>
  <si>
    <t>饮水机</t>
  </si>
  <si>
    <t>保险柜</t>
  </si>
  <si>
    <t>机柜</t>
  </si>
  <si>
    <t>跳线盒</t>
  </si>
  <si>
    <t>便携录音机</t>
  </si>
  <si>
    <t>调音台</t>
  </si>
  <si>
    <t>立式风扇</t>
  </si>
  <si>
    <t>信号接收器</t>
  </si>
  <si>
    <t>隔离变压器</t>
  </si>
  <si>
    <t>视音分配器</t>
  </si>
  <si>
    <t>沙发床</t>
  </si>
  <si>
    <t>音频分配器</t>
  </si>
  <si>
    <t>照片裁剪板</t>
  </si>
  <si>
    <t>电影机</t>
  </si>
  <si>
    <t>录音机</t>
  </si>
  <si>
    <t>摄像机中央处理器</t>
  </si>
  <si>
    <t>彩色视频处理器</t>
  </si>
  <si>
    <t>射灯</t>
  </si>
  <si>
    <t>铁盘</t>
  </si>
  <si>
    <t>磅称</t>
  </si>
  <si>
    <t>手推车</t>
  </si>
  <si>
    <t>应急灯</t>
  </si>
  <si>
    <t>吸尘器</t>
  </si>
  <si>
    <t>暖风灯</t>
  </si>
  <si>
    <t>录音带拷贝机</t>
  </si>
  <si>
    <t>功率放大器</t>
  </si>
  <si>
    <t>视音切换器</t>
  </si>
  <si>
    <t>视频切换台</t>
  </si>
  <si>
    <t>华仪推车</t>
  </si>
  <si>
    <t>音视频处理器</t>
  </si>
  <si>
    <t>图像信号发射器</t>
  </si>
  <si>
    <t>电钻台座</t>
  </si>
  <si>
    <t>监视器</t>
  </si>
  <si>
    <t>自动电源控制器</t>
  </si>
  <si>
    <t>扬声器</t>
  </si>
  <si>
    <t>三头双声视频录音机</t>
  </si>
  <si>
    <t>MINi小电视</t>
  </si>
  <si>
    <t>交换台</t>
  </si>
  <si>
    <t>灯泡</t>
  </si>
  <si>
    <t>录像编辑机</t>
  </si>
  <si>
    <t>数字延时器</t>
  </si>
  <si>
    <t>充电式电池</t>
  </si>
  <si>
    <t>录音编辑机</t>
  </si>
  <si>
    <t>波型处理器</t>
  </si>
  <si>
    <t>多路混合器</t>
  </si>
  <si>
    <t>放映机</t>
  </si>
  <si>
    <t>摄影机</t>
  </si>
  <si>
    <t>烤箱</t>
  </si>
  <si>
    <t>电脑</t>
  </si>
  <si>
    <t>电子琴</t>
  </si>
  <si>
    <t>印刷机</t>
  </si>
  <si>
    <t>还音扩音机</t>
  </si>
  <si>
    <t>吹风机</t>
  </si>
  <si>
    <t>木桌</t>
  </si>
  <si>
    <t>航空行李箱</t>
  </si>
  <si>
    <t>塑料绳</t>
  </si>
  <si>
    <t xml:space="preserve">柳丁机 </t>
  </si>
  <si>
    <t>落地灯</t>
  </si>
  <si>
    <t>大喇叭</t>
  </si>
  <si>
    <t>系统识别机</t>
  </si>
  <si>
    <t>沙发</t>
  </si>
  <si>
    <t>碎纸机</t>
  </si>
  <si>
    <t>电表</t>
  </si>
  <si>
    <t>铁皮板</t>
  </si>
  <si>
    <t>大铁皮板</t>
  </si>
  <si>
    <t>电线（设备线）</t>
  </si>
  <si>
    <t>废纸</t>
  </si>
  <si>
    <t>索尼</t>
  </si>
  <si>
    <t>松下</t>
  </si>
  <si>
    <t>斤</t>
  </si>
  <si>
    <t>块</t>
  </si>
  <si>
    <t>被评估单位：中国劳动关系学院</t>
    <phoneticPr fontId="8" type="noConversion"/>
  </si>
  <si>
    <t>固定资产—电子设备评估明细表</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</si>
</sst>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8">
    <numFmt numFmtId="41" formatCode="_ * #,##0_ ;_ * \-#,##0_ ;_ * &quot;-&quot;_ ;_ @_ "/>
    <numFmt numFmtId="43" formatCode="_ * #,##0.00_ ;_ * \-#,##0.00_ ;_ * &quot;-&quot;??_ ;_ @_ "/>
    <numFmt numFmtId="176" formatCode="_ &quot;￥&quot;* #,##0.00_ ;_ &quot;￥&quot;* \-#,##0.00_ ;_ &quot;￥&quot;* &quot;-&quot;??_ ;_ @_ "/>
    <numFmt numFmtId="177" formatCode="_(&quot;$&quot;* #,##0.0_);_(&quot;$&quot;* \(#,##0.0\);_(&quot;$&quot;* &quot;-&quot;??_);_(@_)"/>
    <numFmt numFmtId="178" formatCode="_(&quot;$&quot;* #,##0_);_(&quot;$&quot;* \(#,##0\);_(&quot;$&quot;* &quot;-&quot;??_);_(@_)"/>
    <numFmt numFmtId="179" formatCode="mm/dd/yy_)"/>
    <numFmt numFmtId="180" formatCode="mmm\ dd\,\ yy"/>
    <numFmt numFmtId="181" formatCode="#,##0.00_ "/>
    <numFmt numFmtId="182" formatCode="0.00_);[Red]\(0.00\)"/>
    <numFmt numFmtId="183" formatCode="_(&quot;$&quot;* #,##0_);_(&quot;$&quot;* \(#,##0\);_(&quot;$&quot;* &quot;-&quot;_);_(@_)"/>
    <numFmt numFmtId="184" formatCode="_(&quot;$&quot;* #,##0.00_);_(&quot;$&quot;* \(#,##0.00\);_(&quot;$&quot;* &quot;-&quot;??_);_(@_)"/>
    <numFmt numFmtId="185" formatCode="0_ "/>
    <numFmt numFmtId="186" formatCode="_(* #,##0.00_);_(* \(#,##0.00\);_(* &quot;-&quot;??_);_(@_)"/>
    <numFmt numFmtId="187" formatCode="#,##0.00;\(#,##0.00\)"/>
    <numFmt numFmtId="188" formatCode="#,##0;\(#,##0\)"/>
    <numFmt numFmtId="189" formatCode="_(* #,##0_);_(* \(#,##0\);_(* &quot;-&quot;_);_(@_)"/>
    <numFmt numFmtId="190" formatCode="#,##0.0"/>
    <numFmt numFmtId="191" formatCode="_-* #,##0.00_-;\-* #,##0.00_-;_-* &quot;-&quot;??_-;_-@_-"/>
    <numFmt numFmtId="192" formatCode="mmm/yyyy;_-\ &quot;N/A&quot;_-;_-\ &quot;-&quot;_-"/>
    <numFmt numFmtId="193" formatCode="mmm/dd/yyyy;_-\ &quot;N/A&quot;_-;_-\ &quot;-&quot;_-"/>
    <numFmt numFmtId="194" formatCode="_-#,##0_-;\(#,##0\);_-\ \ &quot;-&quot;_-;_-@_-"/>
    <numFmt numFmtId="195" formatCode="_-#,##0.00_-;\(#,##0.00\);_-\ \ &quot;-&quot;_-;_-@_-"/>
    <numFmt numFmtId="196" formatCode="_-#,##0%_-;\(#,##0%\);_-\ &quot;-&quot;_-"/>
    <numFmt numFmtId="197" formatCode="_-#,###,_-;\(#,###,\);_-\ \ &quot;-&quot;_-;_-@_-"/>
    <numFmt numFmtId="198" formatCode="_-#,###.00,_-;\(#,###.00,\);_-\ \ &quot;-&quot;_-;_-@_-"/>
    <numFmt numFmtId="199" formatCode="_([$€-2]* #,##0.00_);_([$€-2]* \(#,##0.00\);_([$€-2]* &quot;-&quot;??_)"/>
    <numFmt numFmtId="200" formatCode="_-* #,##0_-;\-* #,##0_-;_-* &quot;-&quot;??_-;_-@_-"/>
    <numFmt numFmtId="201" formatCode="#,##0\ &quot; &quot;;\(#,##0\)\ ;&quot;—&quot;&quot; &quot;&quot; &quot;&quot; &quot;&quot; &quot;"/>
    <numFmt numFmtId="202" formatCode="_-#0&quot;.&quot;0000_-;\(#0&quot;.&quot;0000\);_-\ \ &quot;-&quot;_-;_-@_-"/>
    <numFmt numFmtId="203" formatCode="_-#0&quot;.&quot;0,_-;\(#0&quot;.&quot;0,\);_-\ \ &quot;-&quot;_-;_-@_-"/>
    <numFmt numFmtId="204" formatCode="0.0%"/>
    <numFmt numFmtId="205" formatCode="_-* #,##0_-;\-* #,##0_-;_-* &quot;-&quot;_-;_-@_-"/>
    <numFmt numFmtId="206" formatCode="&quot;$&quot;#,##0;\-&quot;$&quot;#,##0"/>
    <numFmt numFmtId="207" formatCode="#,##0.00&quot;￥&quot;;\-#,##0.00&quot;￥&quot;"/>
    <numFmt numFmtId="208" formatCode="#,##0.00&quot;￥&quot;;[Red]\-#,##0.00&quot;￥&quot;"/>
    <numFmt numFmtId="209" formatCode="_-* #,##0&quot;￥&quot;_-;\-* #,##0&quot;￥&quot;_-;_-* &quot;-&quot;&quot;￥&quot;_-;_-@_-"/>
    <numFmt numFmtId="210" formatCode="_-* #,##0.00&quot;￥&quot;_-;\-* #,##0.00&quot;￥&quot;_-;_-* &quot;-&quot;??&quot;￥&quot;_-;_-@_-"/>
    <numFmt numFmtId="211" formatCode="0.000%"/>
    <numFmt numFmtId="212" formatCode="&quot;\&quot;#,##0;[Red]&quot;\&quot;&quot;\&quot;&quot;\&quot;&quot;\&quot;&quot;\&quot;&quot;\&quot;&quot;\&quot;\-#,##0"/>
    <numFmt numFmtId="213" formatCode="#,##0.00_);[Red]\(#,##0.00\);_(* &quot;&quot;_)"/>
    <numFmt numFmtId="214" formatCode="#,##0.00_);[Red]\(#,##0.00\)"/>
    <numFmt numFmtId="215" formatCode="yyyy&quot;年&quot;mm&quot;月&quot;"/>
    <numFmt numFmtId="216" formatCode="#,##0.00_);[Red]\-#,##0.00_);_(* &quot;&quot;_)"/>
    <numFmt numFmtId="217" formatCode="_ * #,##0.00_ ;_ * \-#,##0.00_ ;_ * &quot;&quot;??_ ;_ @_ "/>
    <numFmt numFmtId="218" formatCode="#,##0.00_);[Black]\-#,##0.00_);_(* &quot;&quot;_)"/>
    <numFmt numFmtId="219" formatCode="0.0000_ "/>
    <numFmt numFmtId="220" formatCode="#,##0.0_ "/>
    <numFmt numFmtId="221" formatCode="yyyy&quot;年&quot;m&quot;月&quot;;@"/>
  </numFmts>
  <fonts count="98">
    <font>
      <sz val="12"/>
      <name val="Times New Roman"/>
      <family val="1"/>
    </font>
    <font>
      <sz val="11"/>
      <color theme="1"/>
      <name val="宋体"/>
      <family val="2"/>
      <charset val="134"/>
      <scheme val="minor"/>
    </font>
    <font>
      <sz val="11"/>
      <color theme="1"/>
      <name val="宋体"/>
      <family val="2"/>
      <charset val="134"/>
      <scheme val="minor"/>
    </font>
    <font>
      <sz val="12"/>
      <name val="Times New Roman"/>
      <family val="1"/>
    </font>
    <font>
      <b/>
      <sz val="12"/>
      <name val="Times New Roman"/>
      <family val="1"/>
    </font>
    <font>
      <sz val="10"/>
      <name val="MS Sans Serif"/>
      <family val="2"/>
    </font>
    <font>
      <sz val="10"/>
      <name val="Arial"/>
      <family val="2"/>
    </font>
    <font>
      <sz val="10"/>
      <name val="Times New Roman"/>
      <family val="1"/>
    </font>
    <font>
      <sz val="12"/>
      <name val="宋体"/>
      <family val="3"/>
      <charset val="134"/>
    </font>
    <font>
      <sz val="9"/>
      <name val="宋体"/>
      <family val="3"/>
      <charset val="134"/>
    </font>
    <font>
      <sz val="10"/>
      <name val="宋体"/>
      <family val="3"/>
      <charset val="134"/>
    </font>
    <font>
      <vertAlign val="superscript"/>
      <sz val="10"/>
      <name val="Times New Roman"/>
      <family val="1"/>
    </font>
    <font>
      <b/>
      <sz val="10"/>
      <name val="宋体"/>
      <family val="3"/>
      <charset val="134"/>
    </font>
    <font>
      <u/>
      <sz val="12"/>
      <color indexed="12"/>
      <name val="宋体"/>
      <family val="3"/>
      <charset val="134"/>
    </font>
    <font>
      <sz val="11"/>
      <name val="ＭＳ Ｐゴシック"/>
      <family val="2"/>
      <charset val="134"/>
    </font>
    <font>
      <sz val="12"/>
      <name val="바탕체"/>
      <family val="3"/>
    </font>
    <font>
      <sz val="11"/>
      <name val="蹈框"/>
      <family val="2"/>
    </font>
    <font>
      <b/>
      <sz val="10"/>
      <color indexed="10"/>
      <name val="Arial"/>
      <family val="2"/>
    </font>
    <font>
      <b/>
      <sz val="10"/>
      <color indexed="8"/>
      <name val="Arial"/>
      <family val="2"/>
    </font>
    <font>
      <sz val="8"/>
      <name val="Arial"/>
      <family val="2"/>
    </font>
    <font>
      <sz val="9"/>
      <name val="Times New Roman"/>
      <family val="1"/>
    </font>
    <font>
      <sz val="9"/>
      <color indexed="81"/>
      <name val="宋体"/>
      <family val="3"/>
      <charset val="134"/>
    </font>
    <font>
      <b/>
      <sz val="9"/>
      <color indexed="81"/>
      <name val="宋体"/>
      <family val="3"/>
      <charset val="134"/>
    </font>
    <font>
      <sz val="12"/>
      <color indexed="81"/>
      <name val="宋体"/>
      <family val="3"/>
      <charset val="134"/>
    </font>
    <font>
      <sz val="9"/>
      <color indexed="81"/>
      <name val="Times New Roman"/>
      <family val="1"/>
    </font>
    <font>
      <sz val="11"/>
      <name val="宋体"/>
      <family val="3"/>
      <charset val="134"/>
    </font>
    <font>
      <sz val="10"/>
      <color indexed="8"/>
      <name val="Times New Roman"/>
      <family val="1"/>
    </font>
    <font>
      <b/>
      <sz val="14"/>
      <name val="黑体"/>
      <family val="3"/>
      <charset val="134"/>
    </font>
    <font>
      <b/>
      <sz val="10"/>
      <name val="MS Sans Serif"/>
      <family val="2"/>
    </font>
    <font>
      <b/>
      <sz val="8"/>
      <name val="Arial"/>
      <family val="2"/>
    </font>
    <font>
      <i/>
      <sz val="10"/>
      <name val="MS Sans Serif"/>
      <family val="2"/>
    </font>
    <font>
      <b/>
      <sz val="16"/>
      <name val="宋体"/>
      <family val="3"/>
      <charset val="134"/>
    </font>
    <font>
      <b/>
      <sz val="16"/>
      <name val="Times New Roman"/>
      <family val="1"/>
    </font>
    <font>
      <sz val="12"/>
      <name val="Times New Roman"/>
      <family val="1"/>
    </font>
    <font>
      <sz val="11"/>
      <name val="Times New Roman"/>
      <family val="1"/>
    </font>
    <font>
      <sz val="18"/>
      <name val="黑体"/>
      <family val="3"/>
      <charset val="134"/>
    </font>
    <font>
      <b/>
      <sz val="10"/>
      <color indexed="8"/>
      <name val="宋体"/>
      <family val="3"/>
      <charset val="134"/>
    </font>
    <font>
      <sz val="12"/>
      <name val="???"/>
      <family val="1"/>
    </font>
    <font>
      <u val="singleAccounting"/>
      <vertAlign val="subscript"/>
      <sz val="10"/>
      <name val="Times New Roman"/>
      <family val="1"/>
    </font>
    <font>
      <i/>
      <sz val="9"/>
      <name val="Times New Roman"/>
      <family val="1"/>
    </font>
    <font>
      <b/>
      <sz val="10"/>
      <name val="Helv"/>
      <family val="2"/>
    </font>
    <font>
      <i/>
      <sz val="12"/>
      <name val="Times New Roman"/>
      <family val="1"/>
    </font>
    <font>
      <sz val="10"/>
      <name val="MS Serif"/>
      <family val="1"/>
    </font>
    <font>
      <sz val="10"/>
      <name val="Courier"/>
      <family val="3"/>
    </font>
    <font>
      <sz val="10"/>
      <color indexed="16"/>
      <name val="MS Serif"/>
      <family val="1"/>
    </font>
    <font>
      <b/>
      <sz val="12"/>
      <name val="Helv"/>
      <family val="2"/>
    </font>
    <font>
      <b/>
      <sz val="13"/>
      <name val="Times New Roman"/>
      <family val="1"/>
    </font>
    <font>
      <b/>
      <i/>
      <sz val="12"/>
      <name val="Times New Roman"/>
      <family val="1"/>
    </font>
    <font>
      <b/>
      <sz val="11"/>
      <name val="Helv"/>
      <family val="2"/>
    </font>
    <font>
      <sz val="7"/>
      <name val="Small Fonts"/>
      <family val="2"/>
    </font>
    <font>
      <sz val="10"/>
      <color indexed="8"/>
      <name val="MS Sans Serif"/>
      <family val="2"/>
    </font>
    <font>
      <sz val="10"/>
      <name val="Tms Rmn"/>
      <family val="1"/>
    </font>
    <font>
      <b/>
      <sz val="14"/>
      <color indexed="9"/>
      <name val="Times New Roman"/>
      <family val="1"/>
    </font>
    <font>
      <b/>
      <sz val="12"/>
      <name val="MS Sans Serif"/>
      <family val="2"/>
    </font>
    <font>
      <sz val="12"/>
      <name val="MS Sans Serif"/>
      <family val="2"/>
    </font>
    <font>
      <sz val="18"/>
      <name val="黑体"/>
      <family val="3"/>
      <charset val="134"/>
    </font>
    <font>
      <sz val="11"/>
      <color indexed="8"/>
      <name val="宋体"/>
      <family val="3"/>
      <charset val="134"/>
    </font>
    <font>
      <sz val="11"/>
      <color indexed="81"/>
      <name val="Times New Roman"/>
      <family val="1"/>
    </font>
    <font>
      <b/>
      <sz val="11"/>
      <color indexed="8"/>
      <name val="Times New Roman"/>
      <family val="1"/>
    </font>
    <font>
      <sz val="11"/>
      <name val="Arial"/>
      <family val="2"/>
    </font>
    <font>
      <sz val="11"/>
      <color indexed="81"/>
      <name val="宋体"/>
      <family val="3"/>
      <charset val="134"/>
    </font>
    <font>
      <sz val="12"/>
      <color indexed="8"/>
      <name val="黑体"/>
      <family val="3"/>
      <charset val="134"/>
    </font>
    <font>
      <sz val="18"/>
      <color indexed="8"/>
      <name val="黑体"/>
      <family val="3"/>
      <charset val="134"/>
    </font>
    <font>
      <sz val="10"/>
      <name val="Helv"/>
      <family val="2"/>
    </font>
    <font>
      <sz val="10"/>
      <color indexed="8"/>
      <name val="Arial"/>
      <family val="2"/>
    </font>
    <font>
      <b/>
      <sz val="24"/>
      <color indexed="20"/>
      <name val="隶书"/>
      <family val="3"/>
      <charset val="134"/>
    </font>
    <font>
      <b/>
      <u val="double"/>
      <sz val="16"/>
      <name val="Times New Roman"/>
      <family val="1"/>
    </font>
    <font>
      <b/>
      <u val="double"/>
      <sz val="16"/>
      <name val="宋体"/>
      <family val="3"/>
      <charset val="134"/>
    </font>
    <font>
      <u val="double"/>
      <sz val="12"/>
      <name val="Times New Roman"/>
      <family val="1"/>
    </font>
    <font>
      <sz val="12"/>
      <color indexed="10"/>
      <name val="Times New Roman"/>
      <family val="1"/>
    </font>
    <font>
      <sz val="12"/>
      <color indexed="10"/>
      <name val="宋体"/>
      <family val="3"/>
      <charset val="134"/>
    </font>
    <font>
      <sz val="12"/>
      <color indexed="8"/>
      <name val="宋体"/>
      <family val="3"/>
      <charset val="134"/>
    </font>
    <font>
      <sz val="12"/>
      <color indexed="12"/>
      <name val="Times New Roman"/>
      <family val="1"/>
    </font>
    <font>
      <sz val="12"/>
      <color indexed="12"/>
      <name val="宋体"/>
      <family val="3"/>
      <charset val="134"/>
    </font>
    <font>
      <b/>
      <sz val="12"/>
      <color indexed="10"/>
      <name val="宋体"/>
      <family val="3"/>
      <charset val="134"/>
    </font>
    <font>
      <b/>
      <sz val="12"/>
      <color indexed="10"/>
      <name val="Times New Roman"/>
      <family val="1"/>
    </font>
    <font>
      <b/>
      <sz val="12"/>
      <color indexed="12"/>
      <name val="宋体"/>
      <family val="3"/>
      <charset val="134"/>
    </font>
    <font>
      <b/>
      <sz val="12"/>
      <color indexed="12"/>
      <name val="Times New Roman"/>
      <family val="1"/>
    </font>
    <font>
      <b/>
      <sz val="11"/>
      <name val="Times New Roman"/>
      <family val="1"/>
    </font>
    <font>
      <sz val="11"/>
      <color indexed="8"/>
      <name val="Times New Roman"/>
      <family val="1"/>
    </font>
    <font>
      <sz val="9"/>
      <name val="宋体"/>
      <family val="2"/>
      <charset val="134"/>
      <scheme val="minor"/>
    </font>
    <font>
      <sz val="10.5"/>
      <color rgb="FF000000"/>
      <name val="宋体"/>
      <family val="3"/>
      <charset val="134"/>
    </font>
    <font>
      <sz val="10.5"/>
      <color theme="1"/>
      <name val="宋体"/>
      <family val="3"/>
      <charset val="134"/>
    </font>
    <font>
      <sz val="10.5"/>
      <color theme="1"/>
      <name val="Times New Roman"/>
      <family val="1"/>
    </font>
    <font>
      <b/>
      <sz val="10.5"/>
      <color theme="1"/>
      <name val="宋体"/>
      <family val="3"/>
      <charset val="134"/>
    </font>
    <font>
      <b/>
      <sz val="10.5"/>
      <color theme="1"/>
      <name val="Times New Roman"/>
      <family val="1"/>
    </font>
    <font>
      <b/>
      <sz val="10.5"/>
      <color rgb="FF000000"/>
      <name val="Times New Roman"/>
      <family val="1"/>
    </font>
    <font>
      <sz val="10.5"/>
      <color rgb="FF000000"/>
      <name val="Times New Roman"/>
      <family val="1"/>
    </font>
    <font>
      <b/>
      <sz val="10.5"/>
      <color rgb="FF000000"/>
      <name val="宋体"/>
      <family val="3"/>
      <charset val="134"/>
    </font>
    <font>
      <sz val="10"/>
      <color indexed="8"/>
      <name val="宋体"/>
      <family val="3"/>
      <charset val="134"/>
    </font>
    <font>
      <b/>
      <sz val="10"/>
      <name val="宋体"/>
      <family val="3"/>
      <charset val="134"/>
      <scheme val="major"/>
    </font>
    <font>
      <sz val="10"/>
      <name val="宋体"/>
      <family val="3"/>
      <charset val="134"/>
      <scheme val="major"/>
    </font>
    <font>
      <sz val="12"/>
      <color rgb="FFFF0000"/>
      <name val="宋体"/>
      <family val="3"/>
      <charset val="134"/>
    </font>
    <font>
      <sz val="12"/>
      <color rgb="FFFF0000"/>
      <name val="Times New Roman"/>
      <family val="1"/>
    </font>
    <font>
      <b/>
      <sz val="16"/>
      <color theme="1"/>
      <name val="宋体"/>
      <family val="3"/>
      <charset val="134"/>
      <scheme val="minor"/>
    </font>
    <font>
      <b/>
      <sz val="20"/>
      <color theme="1"/>
      <name val="宋体"/>
      <family val="3"/>
      <charset val="134"/>
      <scheme val="minor"/>
    </font>
    <font>
      <sz val="8"/>
      <name val="宋体"/>
      <family val="3"/>
      <charset val="134"/>
    </font>
    <font>
      <sz val="9"/>
      <name val="宋体"/>
      <family val="3"/>
      <charset val="134"/>
      <scheme val="minor"/>
    </font>
  </fonts>
  <fills count="19">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indexed="9"/>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indexed="10"/>
      </patternFill>
    </fill>
    <fill>
      <patternFill patternType="solid">
        <fgColor indexed="54"/>
        <bgColor indexed="64"/>
      </patternFill>
    </fill>
    <fill>
      <patternFill patternType="solid">
        <fgColor indexed="9"/>
        <bgColor indexed="9"/>
      </patternFill>
    </fill>
    <fill>
      <patternFill patternType="solid">
        <fgColor indexed="42"/>
        <bgColor indexed="64"/>
      </patternFill>
    </fill>
    <fill>
      <patternFill patternType="solid">
        <fgColor indexed="43"/>
        <bgColor indexed="64"/>
      </patternFill>
    </fill>
    <fill>
      <patternFill patternType="solid">
        <fgColor indexed="8"/>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
      <patternFill patternType="solid">
        <fgColor theme="0" tint="-0.34998626667073579"/>
        <bgColor indexed="64"/>
      </patternFill>
    </fill>
    <fill>
      <patternFill patternType="solid">
        <fgColor theme="3" tint="0.59999389629810485"/>
        <bgColor indexed="64"/>
      </patternFill>
    </fill>
  </fills>
  <borders count="40">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11"/>
      </left>
      <right style="double">
        <color indexed="11"/>
      </right>
      <top style="double">
        <color indexed="11"/>
      </top>
      <bottom style="double">
        <color indexed="1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ck">
        <color indexed="64"/>
      </top>
      <bottom/>
      <diagonal/>
    </border>
    <border>
      <left/>
      <right style="medium">
        <color indexed="64"/>
      </right>
      <top style="thick">
        <color indexed="64"/>
      </top>
      <bottom style="medium">
        <color indexed="64"/>
      </bottom>
      <diagonal/>
    </border>
    <border>
      <left/>
      <right/>
      <top style="thick">
        <color indexed="64"/>
      </top>
      <bottom style="medium">
        <color indexed="64"/>
      </bottom>
      <diagonal/>
    </border>
    <border>
      <left/>
      <right style="medium">
        <color indexed="64"/>
      </right>
      <top/>
      <bottom style="medium">
        <color indexed="64"/>
      </bottom>
      <diagonal/>
    </border>
    <border>
      <left/>
      <right style="medium">
        <color indexed="64"/>
      </right>
      <top/>
      <bottom style="thick">
        <color indexed="64"/>
      </bottom>
      <diagonal/>
    </border>
    <border>
      <left/>
      <right/>
      <top/>
      <bottom style="thick">
        <color indexed="64"/>
      </bottom>
      <diagonal/>
    </border>
    <border>
      <left/>
      <right/>
      <top/>
      <bottom style="medium">
        <color indexed="8"/>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64"/>
      </left>
      <right style="thin">
        <color indexed="64"/>
      </right>
      <top/>
      <bottom/>
      <diagonal/>
    </border>
  </borders>
  <cellStyleXfs count="160">
    <xf numFmtId="0" fontId="0" fillId="0" borderId="0" applyNumberForma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6" fillId="0" borderId="0"/>
    <xf numFmtId="49" fontId="6" fillId="0" borderId="0" applyProtection="0">
      <alignment horizontal="left"/>
    </xf>
    <xf numFmtId="0" fontId="5" fillId="0" borderId="0">
      <protection locked="0"/>
    </xf>
    <xf numFmtId="0" fontId="3" fillId="0" borderId="0"/>
    <xf numFmtId="0" fontId="3" fillId="0" borderId="0"/>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64" fillId="0" borderId="0">
      <alignment vertical="top"/>
      <protection locked="0"/>
    </xf>
    <xf numFmtId="0" fontId="5" fillId="0" borderId="0">
      <protection locked="0"/>
    </xf>
    <xf numFmtId="0" fontId="5" fillId="0" borderId="0"/>
    <xf numFmtId="0" fontId="64" fillId="0" borderId="0">
      <alignment vertical="top"/>
      <protection locked="0"/>
    </xf>
    <xf numFmtId="194" fontId="6" fillId="0" borderId="0" applyFill="0" applyBorder="0" applyProtection="0">
      <alignment horizontal="right"/>
    </xf>
    <xf numFmtId="195" fontId="6" fillId="0" borderId="0" applyFill="0" applyBorder="0" applyProtection="0">
      <alignment horizontal="right"/>
    </xf>
    <xf numFmtId="193" fontId="37" fillId="0" borderId="0" applyFill="0" applyBorder="0" applyProtection="0">
      <alignment horizontal="center"/>
    </xf>
    <xf numFmtId="192" fontId="37" fillId="0" borderId="0" applyFill="0" applyBorder="0" applyProtection="0">
      <alignment horizontal="center"/>
    </xf>
    <xf numFmtId="196" fontId="38" fillId="0" borderId="0" applyFill="0" applyBorder="0" applyProtection="0">
      <alignment horizontal="right"/>
    </xf>
    <xf numFmtId="197" fontId="6" fillId="0" borderId="0" applyFill="0" applyBorder="0" applyProtection="0">
      <alignment horizontal="right"/>
    </xf>
    <xf numFmtId="198" fontId="6" fillId="0" borderId="0" applyFill="0" applyBorder="0" applyProtection="0">
      <alignment horizontal="right"/>
    </xf>
    <xf numFmtId="203" fontId="6" fillId="0" borderId="0" applyFill="0" applyBorder="0" applyProtection="0">
      <alignment horizontal="right"/>
    </xf>
    <xf numFmtId="202" fontId="6" fillId="0" borderId="0" applyFill="0" applyBorder="0" applyProtection="0">
      <alignment horizontal="right"/>
    </xf>
    <xf numFmtId="0" fontId="3" fillId="0" borderId="0"/>
    <xf numFmtId="0" fontId="10" fillId="0" borderId="0">
      <alignment horizontal="center" wrapText="1"/>
      <protection locked="0"/>
    </xf>
    <xf numFmtId="200" fontId="3" fillId="0" borderId="0" applyFill="0" applyBorder="0" applyAlignment="0"/>
    <xf numFmtId="0" fontId="39" fillId="0" borderId="0"/>
    <xf numFmtId="0" fontId="40" fillId="0" borderId="0" applyFill="0" applyBorder="0">
      <alignment horizontal="right"/>
    </xf>
    <xf numFmtId="0" fontId="3" fillId="0" borderId="0" applyFill="0" applyBorder="0">
      <alignment horizontal="right"/>
    </xf>
    <xf numFmtId="0" fontId="28" fillId="0" borderId="1">
      <alignment horizontal="center"/>
    </xf>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212" fontId="5" fillId="0" borderId="0"/>
    <xf numFmtId="41" fontId="5" fillId="0" borderId="0" applyFont="0" applyFill="0" applyBorder="0" applyAlignment="0" applyProtection="0"/>
    <xf numFmtId="191" fontId="6" fillId="0" borderId="0" applyFont="0" applyFill="0" applyBorder="0" applyAlignment="0" applyProtection="0"/>
    <xf numFmtId="190" fontId="6" fillId="0" borderId="0"/>
    <xf numFmtId="0" fontId="41" fillId="0" borderId="0" applyNumberFormat="0" applyAlignment="0">
      <alignment horizontal="left"/>
    </xf>
    <xf numFmtId="0" fontId="42" fillId="0" borderId="0" applyNumberFormat="0" applyAlignment="0"/>
    <xf numFmtId="183" fontId="29" fillId="0" borderId="0" applyFont="0" applyFill="0" applyBorder="0" applyAlignment="0" applyProtection="0"/>
    <xf numFmtId="184" fontId="29" fillId="0" borderId="0" applyFont="0" applyFill="0" applyBorder="0" applyAlignment="0" applyProtection="0"/>
    <xf numFmtId="15" fontId="4" fillId="0" borderId="0"/>
    <xf numFmtId="0" fontId="43" fillId="0" borderId="0" applyNumberFormat="0" applyAlignment="0">
      <alignment horizontal="left"/>
    </xf>
    <xf numFmtId="0" fontId="18" fillId="2" borderId="2"/>
    <xf numFmtId="199" fontId="6" fillId="0" borderId="0" applyFont="0" applyFill="0" applyBorder="0" applyAlignment="0" applyProtection="0"/>
    <xf numFmtId="0" fontId="5" fillId="0" borderId="0">
      <protection locked="0"/>
    </xf>
    <xf numFmtId="201" fontId="33" fillId="0" borderId="0">
      <alignment horizontal="right"/>
    </xf>
    <xf numFmtId="0" fontId="5" fillId="0" borderId="0"/>
    <xf numFmtId="38" fontId="18" fillId="3" borderId="0" applyNumberFormat="0" applyBorder="0" applyAlignment="0" applyProtection="0"/>
    <xf numFmtId="0" fontId="44" fillId="0" borderId="0">
      <alignment horizontal="left"/>
    </xf>
    <xf numFmtId="0" fontId="19" fillId="0" borderId="3" applyNumberFormat="0" applyAlignment="0" applyProtection="0">
      <alignment horizontal="left" vertical="center"/>
    </xf>
    <xf numFmtId="0" fontId="19" fillId="0" borderId="4">
      <alignment horizontal="left" vertical="center"/>
    </xf>
    <xf numFmtId="10" fontId="18" fillId="4" borderId="2" applyNumberFormat="0" applyBorder="0" applyAlignment="0" applyProtection="0"/>
    <xf numFmtId="207" fontId="7" fillId="5" borderId="0"/>
    <xf numFmtId="0" fontId="40" fillId="6" borderId="0" applyNumberFormat="0" applyFont="0" applyBorder="0" applyAlignment="0" applyProtection="0">
      <alignment horizontal="right"/>
    </xf>
    <xf numFmtId="176" fontId="65" fillId="0" borderId="0">
      <alignment horizontal="center" vertical="center"/>
      <protection locked="0"/>
    </xf>
    <xf numFmtId="38" fontId="35" fillId="0" borderId="0"/>
    <xf numFmtId="38" fontId="45" fillId="0" borderId="0"/>
    <xf numFmtId="38" fontId="46" fillId="0" borderId="0"/>
    <xf numFmtId="38" fontId="40" fillId="0" borderId="0"/>
    <xf numFmtId="0" fontId="33" fillId="0" borderId="0"/>
    <xf numFmtId="0" fontId="33" fillId="0" borderId="0"/>
    <xf numFmtId="0" fontId="3" fillId="0" borderId="0" applyFont="0" applyFill="0">
      <alignment horizontal="fill"/>
    </xf>
    <xf numFmtId="207" fontId="7" fillId="7" borderId="0"/>
    <xf numFmtId="210" fontId="7" fillId="0" borderId="0" applyFont="0" applyFill="0" applyBorder="0" applyAlignment="0" applyProtection="0"/>
    <xf numFmtId="211" fontId="7" fillId="0" borderId="0" applyFont="0" applyFill="0" applyBorder="0" applyAlignment="0" applyProtection="0"/>
    <xf numFmtId="0" fontId="47" fillId="0" borderId="5"/>
    <xf numFmtId="209" fontId="7" fillId="0" borderId="0" applyFont="0" applyFill="0" applyBorder="0" applyAlignment="0" applyProtection="0"/>
    <xf numFmtId="204" fontId="7" fillId="0" borderId="0" applyFont="0" applyFill="0" applyBorder="0" applyAlignment="0" applyProtection="0"/>
    <xf numFmtId="0" fontId="6" fillId="0" borderId="0"/>
    <xf numFmtId="0" fontId="47" fillId="8" borderId="6">
      <alignment horizontal="center"/>
    </xf>
    <xf numFmtId="37" fontId="48" fillId="0" borderId="0"/>
    <xf numFmtId="39" fontId="7" fillId="0" borderId="0"/>
    <xf numFmtId="0" fontId="6" fillId="0" borderId="0"/>
    <xf numFmtId="0" fontId="6" fillId="0" borderId="0"/>
    <xf numFmtId="0" fontId="49" fillId="0" borderId="0"/>
    <xf numFmtId="191" fontId="5" fillId="0" borderId="0" applyFont="0" applyFill="0" applyBorder="0" applyAlignment="0" applyProtection="0"/>
    <xf numFmtId="205" fontId="5" fillId="0" borderId="0" applyFont="0" applyFill="0" applyBorder="0" applyAlignment="0" applyProtection="0"/>
    <xf numFmtId="14" fontId="10" fillId="0" borderId="0">
      <alignment horizontal="center" wrapText="1"/>
      <protection locked="0"/>
    </xf>
    <xf numFmtId="10" fontId="5" fillId="0" borderId="0" applyFont="0" applyFill="0" applyBorder="0" applyAlignment="0" applyProtection="0"/>
    <xf numFmtId="9" fontId="6" fillId="0" borderId="0" applyFont="0" applyFill="0" applyBorder="0" applyAlignment="0" applyProtection="0"/>
    <xf numFmtId="0" fontId="18" fillId="3" borderId="2"/>
    <xf numFmtId="206" fontId="50" fillId="0" borderId="0"/>
    <xf numFmtId="0" fontId="4" fillId="0" borderId="0" applyNumberFormat="0" applyFont="0" applyFill="0" applyBorder="0" applyAlignment="0" applyProtection="0">
      <alignment horizontal="left"/>
    </xf>
    <xf numFmtId="208" fontId="7" fillId="0" borderId="0" applyNumberFormat="0" applyFill="0" applyBorder="0" applyAlignment="0" applyProtection="0">
      <alignment horizontal="left"/>
    </xf>
    <xf numFmtId="0" fontId="51" fillId="9" borderId="0" applyNumberFormat="0"/>
    <xf numFmtId="0" fontId="52" fillId="0" borderId="2">
      <alignment horizontal="center"/>
    </xf>
    <xf numFmtId="0" fontId="52" fillId="0" borderId="0">
      <alignment horizontal="center" vertical="center"/>
    </xf>
    <xf numFmtId="0" fontId="53" fillId="10" borderId="0" applyNumberFormat="0" applyFill="0">
      <alignment horizontal="left" vertical="center"/>
    </xf>
    <xf numFmtId="0" fontId="47" fillId="0" borderId="0"/>
    <xf numFmtId="40" fontId="54" fillId="0" borderId="0" applyBorder="0">
      <alignment horizontal="right"/>
    </xf>
    <xf numFmtId="9" fontId="3" fillId="0" borderId="0" applyFont="0" applyFill="0" applyBorder="0" applyAlignment="0" applyProtection="0"/>
    <xf numFmtId="0" fontId="3" fillId="0" borderId="0"/>
    <xf numFmtId="0" fontId="7" fillId="0" borderId="0"/>
    <xf numFmtId="0" fontId="7" fillId="0" borderId="0"/>
    <xf numFmtId="0" fontId="7" fillId="0" borderId="0"/>
    <xf numFmtId="0" fontId="63" fillId="0" borderId="0"/>
    <xf numFmtId="0" fontId="12" fillId="0" borderId="0" applyNumberFormat="0" applyFill="0" applyBorder="0" applyAlignment="0" applyProtection="0">
      <alignment vertical="top"/>
      <protection locked="0"/>
    </xf>
    <xf numFmtId="0" fontId="27" fillId="0" borderId="0" applyNumberFormat="0" applyFill="0" applyBorder="0" applyAlignment="0" applyProtection="0"/>
    <xf numFmtId="0" fontId="9" fillId="0" borderId="0" applyFill="0" applyBorder="0" applyAlignment="0"/>
    <xf numFmtId="38" fontId="13" fillId="0" borderId="0" applyFont="0" applyFill="0" applyBorder="0" applyAlignment="0" applyProtection="0"/>
    <xf numFmtId="4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5" fillId="0" borderId="0"/>
    <xf numFmtId="178" fontId="7" fillId="0" borderId="0" applyFont="0" applyFill="0" applyBorder="0" applyAlignment="0" applyProtection="0"/>
    <xf numFmtId="180" fontId="7" fillId="0" borderId="0" applyFont="0" applyFill="0" applyBorder="0" applyAlignment="0" applyProtection="0"/>
    <xf numFmtId="177" fontId="7" fillId="0" borderId="0" applyFont="0" applyFill="0" applyBorder="0" applyAlignment="0" applyProtection="0"/>
    <xf numFmtId="179" fontId="7" fillId="0" borderId="0" applyFont="0" applyFill="0" applyBorder="0" applyAlignment="0" applyProtection="0"/>
    <xf numFmtId="0" fontId="6" fillId="0" borderId="0"/>
    <xf numFmtId="41" fontId="6" fillId="0" borderId="0" applyFont="0" applyFill="0" applyBorder="0" applyAlignment="0" applyProtection="0"/>
    <xf numFmtId="43" fontId="6"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0" fontId="15" fillId="0" borderId="0"/>
    <xf numFmtId="0" fontId="63" fillId="0" borderId="0"/>
    <xf numFmtId="0" fontId="5" fillId="0" borderId="0"/>
    <xf numFmtId="191" fontId="5" fillId="0" borderId="2" applyNumberFormat="0"/>
    <xf numFmtId="43" fontId="3" fillId="0" borderId="0" applyFont="0" applyFill="0" applyBorder="0" applyAlignment="0" applyProtection="0">
      <alignment vertical="center"/>
    </xf>
    <xf numFmtId="0" fontId="2" fillId="0" borderId="0">
      <alignment vertical="center"/>
    </xf>
    <xf numFmtId="0" fontId="10" fillId="0" borderId="0"/>
    <xf numFmtId="0" fontId="8" fillId="0" borderId="0"/>
    <xf numFmtId="191" fontId="8" fillId="0" borderId="0" applyFont="0" applyFill="0" applyBorder="0" applyAlignment="0" applyProtection="0"/>
    <xf numFmtId="201" fontId="3" fillId="0" borderId="0">
      <alignment horizontal="right"/>
    </xf>
    <xf numFmtId="0" fontId="3" fillId="0" borderId="0"/>
    <xf numFmtId="0" fontId="3" fillId="0" borderId="0"/>
    <xf numFmtId="43" fontId="3" fillId="0" borderId="0" applyFont="0" applyFill="0" applyBorder="0" applyAlignment="0" applyProtection="0">
      <alignment vertical="center"/>
    </xf>
    <xf numFmtId="0" fontId="1" fillId="0" borderId="0">
      <alignment vertical="center"/>
    </xf>
  </cellStyleXfs>
  <cellXfs count="668">
    <xf numFmtId="0" fontId="0" fillId="0" borderId="0" xfId="0"/>
    <xf numFmtId="0" fontId="6" fillId="0" borderId="0" xfId="0" applyFont="1" applyAlignment="1">
      <alignment horizontal="center" vertical="center" wrapText="1"/>
    </xf>
    <xf numFmtId="0" fontId="6" fillId="0" borderId="0" xfId="0" applyFont="1" applyAlignment="1">
      <alignment vertical="center"/>
    </xf>
    <xf numFmtId="0" fontId="9" fillId="11" borderId="0" xfId="135" applyFont="1" applyFill="1"/>
    <xf numFmtId="0" fontId="5" fillId="0" borderId="0" xfId="135"/>
    <xf numFmtId="0" fontId="5" fillId="11" borderId="0" xfId="135" applyFill="1"/>
    <xf numFmtId="0" fontId="5" fillId="12" borderId="7" xfId="135" applyFill="1" applyBorder="1"/>
    <xf numFmtId="0" fontId="16" fillId="13" borderId="8" xfId="135" applyFont="1" applyFill="1" applyBorder="1" applyAlignment="1">
      <alignment horizontal="center"/>
    </xf>
    <xf numFmtId="0" fontId="17" fillId="2" borderId="9" xfId="135" applyFont="1" applyFill="1" applyBorder="1" applyAlignment="1">
      <alignment horizontal="center"/>
    </xf>
    <xf numFmtId="0" fontId="16" fillId="13" borderId="9" xfId="135" applyFont="1" applyFill="1" applyBorder="1" applyAlignment="1">
      <alignment horizontal="center"/>
    </xf>
    <xf numFmtId="0" fontId="16" fillId="13" borderId="10" xfId="135" applyFont="1" applyFill="1" applyBorder="1" applyAlignment="1">
      <alignment horizontal="center"/>
    </xf>
    <xf numFmtId="0" fontId="5" fillId="12" borderId="1" xfId="135" applyFill="1" applyBorder="1"/>
    <xf numFmtId="0" fontId="5" fillId="12" borderId="11" xfId="135" applyFill="1" applyBorder="1"/>
    <xf numFmtId="0" fontId="9"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vertical="center"/>
    </xf>
    <xf numFmtId="0" fontId="6" fillId="0" borderId="0" xfId="0" applyFont="1" applyAlignment="1">
      <alignment horizontal="center" vertical="center"/>
    </xf>
    <xf numFmtId="0" fontId="6" fillId="0" borderId="2" xfId="0" applyFont="1" applyBorder="1" applyAlignment="1">
      <alignment vertical="center"/>
    </xf>
    <xf numFmtId="0" fontId="6" fillId="0" borderId="0" xfId="0" applyNumberFormat="1" applyFont="1" applyAlignment="1">
      <alignment horizontal="center" vertical="center"/>
    </xf>
    <xf numFmtId="181" fontId="6" fillId="0" borderId="0" xfId="0" applyNumberFormat="1" applyFont="1" applyAlignment="1">
      <alignment vertical="center"/>
    </xf>
    <xf numFmtId="0" fontId="32" fillId="0" borderId="0" xfId="0" applyFont="1" applyAlignment="1">
      <alignment vertical="center"/>
    </xf>
    <xf numFmtId="0" fontId="6" fillId="0" borderId="2" xfId="0" applyFont="1" applyBorder="1" applyAlignment="1">
      <alignment horizontal="left" vertical="center"/>
    </xf>
    <xf numFmtId="0" fontId="6" fillId="0" borderId="0" xfId="0" applyNumberFormat="1" applyFont="1" applyAlignment="1">
      <alignment vertical="center"/>
    </xf>
    <xf numFmtId="0" fontId="6" fillId="0" borderId="0" xfId="123" applyFont="1" applyFill="1" applyAlignment="1">
      <alignment vertical="center"/>
    </xf>
    <xf numFmtId="49" fontId="6" fillId="0" borderId="0" xfId="0" applyNumberFormat="1" applyFont="1" applyAlignment="1">
      <alignment horizontal="center" vertical="center"/>
    </xf>
    <xf numFmtId="0" fontId="6" fillId="0" borderId="0" xfId="0" applyFont="1" applyFill="1" applyAlignment="1">
      <alignment vertical="center"/>
    </xf>
    <xf numFmtId="43" fontId="6" fillId="0" borderId="2" xfId="0" applyNumberFormat="1" applyFont="1" applyBorder="1" applyAlignment="1">
      <alignment horizontal="right" vertical="center"/>
    </xf>
    <xf numFmtId="0" fontId="33" fillId="0" borderId="0" xfId="0" applyFont="1" applyAlignment="1">
      <alignment vertical="center"/>
    </xf>
    <xf numFmtId="0" fontId="9" fillId="0" borderId="0" xfId="0" applyFont="1" applyAlignment="1">
      <alignment horizontal="center" vertical="center"/>
    </xf>
    <xf numFmtId="0" fontId="35" fillId="0" borderId="0" xfId="0" applyFont="1" applyAlignment="1">
      <alignment vertical="center" wrapText="1"/>
    </xf>
    <xf numFmtId="0" fontId="6" fillId="14" borderId="2" xfId="0" applyFont="1" applyFill="1" applyBorder="1" applyAlignment="1">
      <alignment horizontal="left" vertical="center"/>
    </xf>
    <xf numFmtId="0" fontId="35" fillId="0" borderId="0" xfId="0" applyFont="1" applyAlignment="1" applyProtection="1">
      <alignment vertical="center"/>
    </xf>
    <xf numFmtId="0" fontId="6" fillId="0" borderId="0" xfId="0" applyFont="1" applyAlignment="1" applyProtection="1">
      <alignment vertical="center"/>
    </xf>
    <xf numFmtId="181" fontId="9" fillId="0" borderId="2" xfId="104" applyNumberFormat="1" applyFont="1" applyFill="1" applyBorder="1" applyAlignment="1" applyProtection="1">
      <alignment horizontal="left" vertical="center"/>
      <protection locked="0"/>
    </xf>
    <xf numFmtId="187" fontId="25" fillId="0" borderId="0" xfId="127" applyNumberFormat="1" applyFont="1" applyFill="1" applyBorder="1" applyAlignment="1" applyProtection="1">
      <alignment horizontal="left"/>
      <protection locked="0"/>
    </xf>
    <xf numFmtId="187" fontId="31" fillId="0" borderId="0" xfId="104" applyNumberFormat="1" applyFont="1" applyFill="1" applyBorder="1" applyAlignment="1" applyProtection="1">
      <alignment horizontal="center"/>
      <protection locked="0"/>
    </xf>
    <xf numFmtId="187" fontId="31" fillId="0" borderId="0" xfId="104" applyNumberFormat="1" applyFont="1" applyFill="1" applyAlignment="1" applyProtection="1">
      <alignment horizontal="left"/>
      <protection locked="0"/>
    </xf>
    <xf numFmtId="187" fontId="32" fillId="0" borderId="0" xfId="104" applyNumberFormat="1" applyFont="1" applyFill="1" applyAlignment="1" applyProtection="1">
      <alignment horizontal="center"/>
      <protection locked="0"/>
    </xf>
    <xf numFmtId="187" fontId="6" fillId="0" borderId="0" xfId="104" applyNumberFormat="1" applyFont="1" applyFill="1" applyAlignment="1" applyProtection="1">
      <alignment horizontal="right"/>
      <protection locked="0"/>
    </xf>
    <xf numFmtId="187" fontId="32" fillId="0" borderId="0" xfId="104" applyNumberFormat="1" applyFont="1" applyFill="1" applyAlignment="1" applyProtection="1">
      <alignment horizontal="left"/>
      <protection locked="0"/>
    </xf>
    <xf numFmtId="187" fontId="6" fillId="0" borderId="0" xfId="104" applyNumberFormat="1" applyFont="1" applyFill="1" applyAlignment="1" applyProtection="1">
      <alignment horizontal="left"/>
      <protection locked="0"/>
    </xf>
    <xf numFmtId="188" fontId="6" fillId="0" borderId="0" xfId="104" applyNumberFormat="1" applyFont="1" applyFill="1" applyAlignment="1" applyProtection="1">
      <alignment horizontal="left"/>
      <protection locked="0"/>
    </xf>
    <xf numFmtId="187" fontId="11" fillId="0" borderId="0" xfId="104" applyNumberFormat="1" applyFont="1" applyFill="1" applyAlignment="1" applyProtection="1">
      <alignment horizontal="left"/>
      <protection locked="0"/>
    </xf>
    <xf numFmtId="187" fontId="11" fillId="0" borderId="2" xfId="104" applyNumberFormat="1" applyFont="1" applyFill="1" applyBorder="1" applyAlignment="1" applyProtection="1">
      <alignment horizontal="center"/>
      <protection locked="0"/>
    </xf>
    <xf numFmtId="187" fontId="11" fillId="0" borderId="12" xfId="104" applyNumberFormat="1" applyFont="1" applyFill="1" applyBorder="1" applyAlignment="1" applyProtection="1">
      <alignment horizontal="center"/>
      <protection locked="0"/>
    </xf>
    <xf numFmtId="187" fontId="11" fillId="0" borderId="13" xfId="104" applyNumberFormat="1" applyFont="1" applyFill="1" applyBorder="1" applyAlignment="1" applyProtection="1">
      <alignment horizontal="center"/>
      <protection locked="0"/>
    </xf>
    <xf numFmtId="187" fontId="6" fillId="0" borderId="0" xfId="104" applyNumberFormat="1" applyFont="1" applyFill="1" applyAlignment="1" applyProtection="1">
      <alignment horizontal="center"/>
      <protection locked="0"/>
    </xf>
    <xf numFmtId="187" fontId="9" fillId="0" borderId="14" xfId="124" applyNumberFormat="1" applyFont="1" applyFill="1" applyBorder="1" applyAlignment="1" applyProtection="1">
      <alignment horizontal="left"/>
      <protection locked="0"/>
    </xf>
    <xf numFmtId="188" fontId="6" fillId="0" borderId="2" xfId="104" applyNumberFormat="1" applyFont="1" applyFill="1" applyBorder="1" applyAlignment="1" applyProtection="1">
      <alignment horizontal="center"/>
      <protection locked="0"/>
    </xf>
    <xf numFmtId="181" fontId="6" fillId="0" borderId="15" xfId="104" applyNumberFormat="1" applyFont="1" applyFill="1" applyBorder="1" applyAlignment="1" applyProtection="1">
      <alignment horizontal="right"/>
      <protection locked="0"/>
    </xf>
    <xf numFmtId="181" fontId="9" fillId="0" borderId="12" xfId="104" applyNumberFormat="1" applyFont="1" applyFill="1" applyBorder="1" applyAlignment="1" applyProtection="1">
      <alignment horizontal="left"/>
      <protection locked="0"/>
    </xf>
    <xf numFmtId="181" fontId="9" fillId="0" borderId="13" xfId="104" applyNumberFormat="1" applyFont="1" applyFill="1" applyBorder="1" applyAlignment="1" applyProtection="1">
      <alignment horizontal="left"/>
      <protection locked="0"/>
    </xf>
    <xf numFmtId="188" fontId="9" fillId="0" borderId="2" xfId="104" applyNumberFormat="1" applyFont="1" applyFill="1" applyBorder="1" applyAlignment="1" applyProtection="1">
      <alignment horizontal="center"/>
      <protection locked="0"/>
    </xf>
    <xf numFmtId="181" fontId="6" fillId="0" borderId="2" xfId="104" applyNumberFormat="1" applyFont="1" applyFill="1" applyBorder="1" applyAlignment="1" applyProtection="1">
      <alignment horizontal="right"/>
      <protection locked="0"/>
    </xf>
    <xf numFmtId="181" fontId="9" fillId="0" borderId="2" xfId="104" applyNumberFormat="1" applyFont="1" applyFill="1" applyBorder="1" applyAlignment="1" applyProtection="1">
      <alignment horizontal="left"/>
      <protection locked="0"/>
    </xf>
    <xf numFmtId="187" fontId="9" fillId="0" borderId="0" xfId="104" applyNumberFormat="1" applyFont="1" applyFill="1" applyAlignment="1" applyProtection="1">
      <alignment horizontal="left"/>
      <protection locked="0"/>
    </xf>
    <xf numFmtId="187" fontId="9" fillId="0" borderId="16" xfId="104" applyNumberFormat="1" applyFont="1" applyFill="1" applyBorder="1" applyAlignment="1" applyProtection="1">
      <alignment horizontal="left"/>
      <protection locked="0"/>
    </xf>
    <xf numFmtId="181" fontId="6" fillId="0" borderId="2" xfId="103" applyNumberFormat="1" applyFont="1" applyFill="1" applyBorder="1" applyAlignment="1" applyProtection="1">
      <alignment horizontal="right"/>
      <protection locked="0"/>
    </xf>
    <xf numFmtId="181" fontId="9" fillId="0" borderId="12" xfId="104" applyNumberFormat="1" applyFont="1" applyFill="1" applyBorder="1" applyAlignment="1" applyProtection="1">
      <alignment horizontal="left" vertical="center"/>
      <protection locked="0"/>
    </xf>
    <xf numFmtId="181" fontId="11" fillId="0" borderId="13" xfId="104" applyNumberFormat="1" applyFont="1" applyFill="1" applyBorder="1" applyAlignment="1" applyProtection="1">
      <alignment horizontal="left"/>
      <protection locked="0"/>
    </xf>
    <xf numFmtId="187" fontId="11" fillId="0" borderId="16" xfId="104" applyNumberFormat="1" applyFont="1" applyFill="1" applyBorder="1" applyAlignment="1" applyProtection="1">
      <alignment horizontal="center"/>
      <protection locked="0"/>
    </xf>
    <xf numFmtId="187" fontId="11" fillId="0" borderId="16" xfId="104" applyNumberFormat="1" applyFont="1" applyFill="1" applyBorder="1" applyAlignment="1" applyProtection="1">
      <alignment horizontal="left"/>
      <protection locked="0"/>
    </xf>
    <xf numFmtId="181" fontId="11" fillId="3" borderId="13" xfId="104" applyNumberFormat="1" applyFont="1" applyFill="1" applyBorder="1" applyAlignment="1" applyProtection="1">
      <alignment horizontal="left"/>
      <protection locked="0"/>
    </xf>
    <xf numFmtId="181" fontId="32" fillId="3" borderId="2" xfId="104" applyNumberFormat="1" applyFont="1" applyFill="1" applyBorder="1" applyAlignment="1" applyProtection="1">
      <alignment horizontal="right"/>
      <protection locked="0"/>
    </xf>
    <xf numFmtId="181" fontId="11" fillId="0" borderId="2" xfId="104" applyNumberFormat="1" applyFont="1" applyFill="1" applyBorder="1" applyAlignment="1" applyProtection="1">
      <alignment horizontal="left"/>
      <protection locked="0"/>
    </xf>
    <xf numFmtId="181" fontId="9" fillId="0" borderId="17" xfId="104" applyNumberFormat="1" applyFont="1" applyFill="1" applyBorder="1" applyAlignment="1" applyProtection="1">
      <alignment horizontal="left"/>
      <protection locked="0"/>
    </xf>
    <xf numFmtId="181" fontId="9" fillId="0" borderId="18" xfId="104" applyNumberFormat="1" applyFont="1" applyFill="1" applyBorder="1" applyAlignment="1" applyProtection="1">
      <alignment horizontal="left"/>
      <protection locked="0"/>
    </xf>
    <xf numFmtId="181" fontId="11" fillId="3" borderId="4" xfId="124" applyNumberFormat="1" applyFont="1" applyFill="1" applyBorder="1" applyAlignment="1" applyProtection="1">
      <alignment horizontal="left"/>
      <protection locked="0"/>
    </xf>
    <xf numFmtId="181" fontId="32" fillId="3" borderId="2" xfId="103" applyNumberFormat="1" applyFont="1" applyFill="1" applyBorder="1" applyAlignment="1" applyProtection="1">
      <alignment horizontal="right"/>
      <protection locked="0"/>
    </xf>
    <xf numFmtId="181" fontId="11" fillId="0" borderId="2" xfId="103" applyNumberFormat="1" applyFont="1" applyFill="1" applyBorder="1" applyAlignment="1" applyProtection="1">
      <alignment horizontal="left"/>
      <protection locked="0"/>
    </xf>
    <xf numFmtId="187" fontId="32" fillId="3" borderId="14" xfId="124" applyNumberFormat="1" applyFont="1" applyFill="1" applyBorder="1" applyAlignment="1" applyProtection="1">
      <alignment horizontal="left"/>
      <protection locked="0"/>
    </xf>
    <xf numFmtId="181" fontId="32" fillId="3" borderId="1" xfId="104" applyNumberFormat="1" applyFont="1" applyFill="1" applyBorder="1" applyAlignment="1" applyProtection="1">
      <alignment horizontal="right"/>
      <protection locked="0"/>
    </xf>
    <xf numFmtId="181" fontId="32" fillId="3" borderId="12" xfId="104" applyNumberFormat="1" applyFont="1" applyFill="1" applyBorder="1" applyAlignment="1" applyProtection="1">
      <alignment horizontal="left"/>
      <protection locked="0"/>
    </xf>
    <xf numFmtId="181" fontId="32" fillId="0" borderId="2" xfId="103" applyNumberFormat="1" applyFont="1" applyFill="1" applyBorder="1" applyAlignment="1" applyProtection="1">
      <alignment horizontal="left"/>
      <protection locked="0"/>
    </xf>
    <xf numFmtId="187" fontId="6" fillId="0" borderId="14" xfId="104" applyNumberFormat="1" applyFont="1" applyFill="1" applyBorder="1" applyAlignment="1" applyProtection="1">
      <alignment horizontal="left"/>
      <protection locked="0"/>
    </xf>
    <xf numFmtId="181" fontId="6" fillId="0" borderId="12" xfId="104" applyNumberFormat="1" applyFont="1" applyFill="1" applyBorder="1" applyAlignment="1" applyProtection="1">
      <alignment horizontal="left"/>
      <protection locked="0"/>
    </xf>
    <xf numFmtId="181" fontId="6" fillId="0" borderId="2" xfId="104" applyNumberFormat="1" applyFont="1" applyFill="1" applyBorder="1" applyAlignment="1" applyProtection="1">
      <alignment horizontal="left"/>
      <protection locked="0"/>
    </xf>
    <xf numFmtId="187" fontId="9" fillId="0" borderId="0" xfId="104" applyNumberFormat="1" applyFont="1" applyFill="1" applyBorder="1" applyAlignment="1" applyProtection="1">
      <alignment horizontal="left"/>
      <protection locked="0"/>
    </xf>
    <xf numFmtId="187" fontId="9" fillId="0" borderId="0" xfId="104" applyNumberFormat="1" applyFont="1" applyFill="1" applyBorder="1" applyAlignment="1" applyProtection="1">
      <alignment horizontal="right"/>
      <protection locked="0"/>
    </xf>
    <xf numFmtId="182" fontId="6" fillId="0" borderId="0" xfId="0" applyNumberFormat="1" applyFont="1" applyAlignment="1">
      <alignment horizontal="center" vertical="center"/>
    </xf>
    <xf numFmtId="182" fontId="6" fillId="0" borderId="0" xfId="0" applyNumberFormat="1" applyFont="1" applyAlignment="1">
      <alignment horizontal="right" vertical="center"/>
    </xf>
    <xf numFmtId="0" fontId="33" fillId="0" borderId="0" xfId="0" applyFont="1" applyFill="1" applyAlignment="1">
      <alignment vertical="center"/>
    </xf>
    <xf numFmtId="0" fontId="6" fillId="0" borderId="0" xfId="0" applyFont="1" applyBorder="1" applyAlignment="1">
      <alignment vertical="center"/>
    </xf>
    <xf numFmtId="0" fontId="6" fillId="0" borderId="0" xfId="0" applyFont="1" applyBorder="1" applyAlignment="1">
      <alignment horizontal="left" vertical="center"/>
    </xf>
    <xf numFmtId="0" fontId="33" fillId="0" borderId="0" xfId="0" applyFont="1" applyAlignment="1" applyProtection="1">
      <alignment vertical="center"/>
    </xf>
    <xf numFmtId="0" fontId="34" fillId="0" borderId="0" xfId="0" applyFont="1" applyAlignment="1">
      <alignment horizontal="center" vertical="center"/>
    </xf>
    <xf numFmtId="0" fontId="25" fillId="0" borderId="0" xfId="0" applyNumberFormat="1" applyFont="1" applyAlignment="1">
      <alignment horizontal="center" vertical="center"/>
    </xf>
    <xf numFmtId="0" fontId="25" fillId="0" borderId="0" xfId="0" applyNumberFormat="1" applyFont="1" applyAlignment="1">
      <alignment horizontal="right" vertical="center"/>
    </xf>
    <xf numFmtId="182" fontId="25" fillId="0" borderId="0" xfId="0" applyNumberFormat="1" applyFont="1" applyAlignment="1">
      <alignment horizontal="right" vertical="center"/>
    </xf>
    <xf numFmtId="182" fontId="34" fillId="0" borderId="0" xfId="0" applyNumberFormat="1" applyFont="1" applyAlignment="1">
      <alignment vertical="center"/>
    </xf>
    <xf numFmtId="0" fontId="34" fillId="0" borderId="0" xfId="0" applyFont="1" applyAlignment="1">
      <alignment vertical="center"/>
    </xf>
    <xf numFmtId="182" fontId="34" fillId="0" borderId="0" xfId="0" applyNumberFormat="1" applyFont="1" applyAlignment="1">
      <alignment horizontal="center" vertical="center"/>
    </xf>
    <xf numFmtId="0" fontId="25" fillId="0" borderId="0" xfId="0" applyFont="1" applyAlignment="1">
      <alignment vertical="center"/>
    </xf>
    <xf numFmtId="0" fontId="25" fillId="0" borderId="0" xfId="0" applyFont="1" applyAlignment="1">
      <alignment horizontal="center" vertical="center"/>
    </xf>
    <xf numFmtId="0" fontId="60" fillId="0" borderId="0" xfId="0" applyFont="1" applyAlignment="1">
      <alignment vertical="center"/>
    </xf>
    <xf numFmtId="0" fontId="25" fillId="0" borderId="2" xfId="0" applyFont="1" applyBorder="1" applyAlignment="1">
      <alignment horizontal="left" vertical="center"/>
    </xf>
    <xf numFmtId="0" fontId="8" fillId="0" borderId="0" xfId="0" applyFont="1" applyAlignment="1">
      <alignment vertical="center"/>
    </xf>
    <xf numFmtId="0" fontId="56" fillId="0" borderId="0" xfId="0" applyFont="1" applyAlignment="1">
      <alignment horizontal="center" vertical="center"/>
    </xf>
    <xf numFmtId="0" fontId="25" fillId="0" borderId="0" xfId="0" applyFont="1" applyAlignment="1" applyProtection="1">
      <alignment vertical="center"/>
    </xf>
    <xf numFmtId="0" fontId="25" fillId="0" borderId="0" xfId="0" applyFont="1" applyAlignment="1" applyProtection="1">
      <alignment horizontal="center" vertical="center"/>
    </xf>
    <xf numFmtId="0" fontId="25" fillId="0" borderId="2" xfId="0" applyFont="1" applyBorder="1" applyAlignment="1">
      <alignment vertical="center"/>
    </xf>
    <xf numFmtId="0" fontId="25" fillId="0" borderId="0" xfId="0" applyFont="1" applyAlignment="1">
      <alignment horizontal="right" vertical="center"/>
    </xf>
    <xf numFmtId="0" fontId="59" fillId="0" borderId="0" xfId="0" applyFont="1" applyAlignment="1">
      <alignment vertical="center"/>
    </xf>
    <xf numFmtId="43" fontId="59" fillId="0" borderId="2" xfId="0" applyNumberFormat="1" applyFont="1" applyBorder="1" applyAlignment="1">
      <alignment horizontal="right" vertical="center"/>
    </xf>
    <xf numFmtId="0" fontId="59" fillId="0" borderId="2" xfId="0" applyFont="1" applyBorder="1" applyAlignment="1">
      <alignment vertical="center"/>
    </xf>
    <xf numFmtId="0" fontId="8" fillId="0" borderId="0" xfId="0" applyFont="1"/>
    <xf numFmtId="0" fontId="8" fillId="2" borderId="0" xfId="0" applyFont="1" applyFill="1"/>
    <xf numFmtId="0" fontId="25" fillId="0" borderId="2" xfId="0" applyFont="1" applyBorder="1" applyAlignment="1">
      <alignment horizontal="center" vertical="center" wrapText="1"/>
    </xf>
    <xf numFmtId="0" fontId="59" fillId="0" borderId="0" xfId="0" applyFont="1" applyAlignment="1">
      <alignment horizontal="center" vertical="center" wrapText="1"/>
    </xf>
    <xf numFmtId="182" fontId="10" fillId="0" borderId="0" xfId="0" applyNumberFormat="1" applyFont="1" applyAlignment="1">
      <alignment horizontal="right" vertical="center"/>
    </xf>
    <xf numFmtId="0" fontId="10" fillId="0" borderId="0" xfId="0" applyFont="1" applyAlignment="1">
      <alignment horizontal="right" vertical="center"/>
    </xf>
    <xf numFmtId="0" fontId="25" fillId="0" borderId="0" xfId="0" applyFont="1" applyAlignment="1">
      <alignment horizontal="center" vertical="center" wrapText="1"/>
    </xf>
    <xf numFmtId="0" fontId="10" fillId="0" borderId="0" xfId="0" applyNumberFormat="1" applyFont="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0" fontId="10" fillId="0" borderId="2" xfId="0" applyFont="1" applyBorder="1" applyAlignment="1">
      <alignment horizontal="left" vertical="center"/>
    </xf>
    <xf numFmtId="0" fontId="10" fillId="0" borderId="2" xfId="0" applyFont="1" applyBorder="1" applyAlignment="1">
      <alignment vertical="center"/>
    </xf>
    <xf numFmtId="0" fontId="10" fillId="0" borderId="0" xfId="0" applyFont="1"/>
    <xf numFmtId="0" fontId="59" fillId="0" borderId="0" xfId="0" applyFont="1" applyAlignment="1">
      <alignment horizontal="center" vertical="center"/>
    </xf>
    <xf numFmtId="0" fontId="67" fillId="4" borderId="0" xfId="126" applyFont="1" applyFill="1" applyAlignment="1" applyProtection="1">
      <alignment horizontal="centerContinuous"/>
    </xf>
    <xf numFmtId="0" fontId="3" fillId="4" borderId="0" xfId="126" applyFont="1" applyFill="1" applyAlignment="1" applyProtection="1">
      <alignment horizontal="centerContinuous"/>
    </xf>
    <xf numFmtId="0" fontId="68" fillId="4" borderId="0" xfId="126" applyFont="1" applyFill="1" applyAlignment="1" applyProtection="1">
      <alignment horizontal="centerContinuous"/>
    </xf>
    <xf numFmtId="0" fontId="3" fillId="4" borderId="0" xfId="126" applyFont="1" applyFill="1" applyProtection="1"/>
    <xf numFmtId="0" fontId="3" fillId="4" borderId="0" xfId="126" applyFont="1" applyFill="1" applyAlignment="1" applyProtection="1">
      <alignment horizontal="centerContinuous"/>
      <protection locked="0"/>
    </xf>
    <xf numFmtId="0" fontId="8" fillId="4" borderId="0" xfId="126" applyFont="1" applyFill="1" applyAlignment="1" applyProtection="1">
      <alignment horizontal="centerContinuous"/>
    </xf>
    <xf numFmtId="0" fontId="70" fillId="4" borderId="0" xfId="126" applyFont="1" applyFill="1" applyAlignment="1" applyProtection="1">
      <alignment horizontal="centerContinuous"/>
    </xf>
    <xf numFmtId="0" fontId="3" fillId="4" borderId="0" xfId="126" applyFont="1" applyFill="1" applyAlignment="1" applyProtection="1">
      <protection locked="0"/>
    </xf>
    <xf numFmtId="0" fontId="3" fillId="4" borderId="0" xfId="126" applyFont="1" applyFill="1" applyAlignment="1" applyProtection="1">
      <alignment horizontal="center"/>
    </xf>
    <xf numFmtId="0" fontId="8" fillId="4" borderId="0" xfId="126" applyFont="1" applyFill="1" applyAlignment="1" applyProtection="1">
      <alignment horizontal="right"/>
    </xf>
    <xf numFmtId="49" fontId="71" fillId="4" borderId="2" xfId="126" applyNumberFormat="1" applyFont="1" applyFill="1" applyBorder="1" applyAlignment="1" applyProtection="1">
      <alignment horizontal="center" vertical="center" wrapText="1"/>
      <protection locked="0"/>
    </xf>
    <xf numFmtId="185" fontId="72" fillId="4" borderId="2" xfId="126" quotePrefix="1" applyNumberFormat="1" applyFont="1" applyFill="1" applyBorder="1" applyAlignment="1" applyProtection="1">
      <alignment horizontal="center"/>
      <protection locked="0"/>
    </xf>
    <xf numFmtId="37" fontId="72" fillId="4" borderId="2" xfId="126" applyNumberFormat="1" applyFont="1" applyFill="1" applyBorder="1" applyAlignment="1" applyProtection="1"/>
    <xf numFmtId="213" fontId="3" fillId="4" borderId="2" xfId="126" applyNumberFormat="1" applyFont="1" applyFill="1" applyBorder="1" applyAlignment="1" applyProtection="1">
      <protection locked="0"/>
    </xf>
    <xf numFmtId="213" fontId="72" fillId="4" borderId="2" xfId="126" applyNumberFormat="1" applyFont="1" applyFill="1" applyBorder="1" applyProtection="1">
      <protection locked="0"/>
    </xf>
    <xf numFmtId="213" fontId="72" fillId="4" borderId="2" xfId="126" applyNumberFormat="1" applyFont="1" applyFill="1" applyBorder="1" applyAlignment="1" applyProtection="1">
      <alignment horizontal="right"/>
      <protection locked="0"/>
    </xf>
    <xf numFmtId="213" fontId="3" fillId="4" borderId="2" xfId="126" applyNumberFormat="1" applyFont="1" applyFill="1" applyBorder="1" applyProtection="1">
      <protection locked="0"/>
    </xf>
    <xf numFmtId="214" fontId="3" fillId="4" borderId="2" xfId="126" applyNumberFormat="1" applyFont="1" applyFill="1" applyBorder="1" applyAlignment="1"/>
    <xf numFmtId="37" fontId="72" fillId="4" borderId="2" xfId="126" quotePrefix="1" applyNumberFormat="1" applyFont="1" applyFill="1" applyBorder="1" applyAlignment="1" applyProtection="1">
      <alignment horizontal="left"/>
    </xf>
    <xf numFmtId="213" fontId="72" fillId="4" borderId="2" xfId="126" applyNumberFormat="1" applyFont="1" applyFill="1" applyBorder="1" applyProtection="1"/>
    <xf numFmtId="213" fontId="3" fillId="4" borderId="2" xfId="126" applyNumberFormat="1" applyFont="1" applyFill="1" applyBorder="1" applyProtection="1"/>
    <xf numFmtId="0" fontId="8" fillId="0" borderId="2" xfId="126" applyFont="1" applyBorder="1" applyAlignment="1">
      <alignment horizontal="center"/>
    </xf>
    <xf numFmtId="37" fontId="73" fillId="2" borderId="2" xfId="126" applyNumberFormat="1" applyFont="1" applyFill="1" applyBorder="1" applyAlignment="1" applyProtection="1"/>
    <xf numFmtId="213" fontId="72" fillId="2" borderId="2" xfId="126" applyNumberFormat="1" applyFont="1" applyFill="1" applyBorder="1" applyProtection="1"/>
    <xf numFmtId="213" fontId="74" fillId="3" borderId="2" xfId="126" applyNumberFormat="1" applyFont="1" applyFill="1" applyBorder="1" applyAlignment="1" applyProtection="1">
      <alignment horizontal="centerContinuous"/>
    </xf>
    <xf numFmtId="213" fontId="75" fillId="3" borderId="2" xfId="126" applyNumberFormat="1" applyFont="1" applyFill="1" applyBorder="1" applyAlignment="1" applyProtection="1">
      <alignment horizontal="centerContinuous"/>
    </xf>
    <xf numFmtId="213" fontId="72" fillId="3" borderId="2" xfId="126" applyNumberFormat="1" applyFont="1" applyFill="1" applyBorder="1" applyProtection="1"/>
    <xf numFmtId="213" fontId="76" fillId="3" borderId="2" xfId="126" applyNumberFormat="1" applyFont="1" applyFill="1" applyBorder="1" applyAlignment="1" applyProtection="1">
      <alignment horizontal="center"/>
    </xf>
    <xf numFmtId="37" fontId="76" fillId="3" borderId="2" xfId="126" applyNumberFormat="1" applyFont="1" applyFill="1" applyBorder="1" applyAlignment="1" applyProtection="1">
      <alignment horizontal="center"/>
    </xf>
    <xf numFmtId="213" fontId="77" fillId="2" borderId="2" xfId="126" applyNumberFormat="1" applyFont="1" applyFill="1" applyBorder="1" applyProtection="1"/>
    <xf numFmtId="213" fontId="72" fillId="4" borderId="2" xfId="126" applyNumberFormat="1" applyFont="1" applyFill="1" applyBorder="1" applyAlignment="1" applyProtection="1">
      <protection locked="0"/>
    </xf>
    <xf numFmtId="9" fontId="72" fillId="3" borderId="2" xfId="121" applyFont="1" applyFill="1" applyBorder="1" applyAlignment="1" applyProtection="1">
      <alignment horizontal="center"/>
    </xf>
    <xf numFmtId="213" fontId="72" fillId="2" borderId="2" xfId="126" applyNumberFormat="1" applyFont="1" applyFill="1" applyBorder="1" applyAlignment="1" applyProtection="1">
      <alignment horizontal="right"/>
      <protection locked="0"/>
    </xf>
    <xf numFmtId="213" fontId="3" fillId="4" borderId="0" xfId="126" applyNumberFormat="1" applyFont="1" applyFill="1" applyProtection="1"/>
    <xf numFmtId="186" fontId="3" fillId="4" borderId="0" xfId="145" applyFont="1" applyFill="1" applyProtection="1"/>
    <xf numFmtId="182" fontId="34" fillId="0" borderId="0" xfId="0" applyNumberFormat="1" applyFont="1" applyAlignment="1">
      <alignment horizontal="right" vertical="center"/>
    </xf>
    <xf numFmtId="0" fontId="34" fillId="0" borderId="0" xfId="0" applyNumberFormat="1" applyFont="1" applyAlignment="1">
      <alignment horizontal="right" vertical="center"/>
    </xf>
    <xf numFmtId="0" fontId="34" fillId="0" borderId="0" xfId="0" applyFont="1" applyAlignment="1">
      <alignment horizontal="right" vertical="center"/>
    </xf>
    <xf numFmtId="0" fontId="34" fillId="0" borderId="0" xfId="0" applyNumberFormat="1" applyFont="1" applyAlignment="1">
      <alignment horizontal="center" vertical="center"/>
    </xf>
    <xf numFmtId="49" fontId="34" fillId="0" borderId="0" xfId="0" applyNumberFormat="1" applyFont="1" applyBorder="1" applyAlignment="1">
      <alignment horizontal="right" vertical="center"/>
    </xf>
    <xf numFmtId="181" fontId="34" fillId="0" borderId="0" xfId="0" applyNumberFormat="1" applyFont="1" applyFill="1" applyBorder="1" applyAlignment="1">
      <alignment horizontal="center" vertical="center" wrapText="1"/>
    </xf>
    <xf numFmtId="0" fontId="34" fillId="0" borderId="0" xfId="0" applyFont="1" applyFill="1" applyAlignment="1">
      <alignment vertical="center"/>
    </xf>
    <xf numFmtId="181" fontId="34" fillId="0" borderId="0" xfId="0" applyNumberFormat="1" applyFont="1" applyAlignment="1">
      <alignment vertical="center"/>
    </xf>
    <xf numFmtId="0" fontId="34" fillId="0" borderId="0" xfId="123" applyFont="1" applyFill="1" applyAlignment="1">
      <alignment vertical="center"/>
    </xf>
    <xf numFmtId="182" fontId="34" fillId="0" borderId="0" xfId="0" applyNumberFormat="1" applyFont="1" applyAlignment="1" applyProtection="1">
      <alignment horizontal="center" vertical="center"/>
    </xf>
    <xf numFmtId="0" fontId="34" fillId="0" borderId="0" xfId="0" applyFont="1" applyAlignment="1" applyProtection="1">
      <alignment vertical="center"/>
    </xf>
    <xf numFmtId="0" fontId="34" fillId="0" borderId="0" xfId="0" applyNumberFormat="1" applyFont="1" applyAlignment="1" applyProtection="1">
      <alignment horizontal="center" vertical="center"/>
    </xf>
    <xf numFmtId="182" fontId="34" fillId="0" borderId="0" xfId="0" applyNumberFormat="1" applyFont="1" applyAlignment="1" applyProtection="1">
      <alignment vertical="center"/>
    </xf>
    <xf numFmtId="0" fontId="58" fillId="0" borderId="0" xfId="0" applyFont="1" applyAlignment="1">
      <alignment vertical="center"/>
    </xf>
    <xf numFmtId="0" fontId="34" fillId="0" borderId="0" xfId="0" applyFont="1" applyBorder="1" applyAlignment="1">
      <alignment horizontal="right" vertical="center"/>
    </xf>
    <xf numFmtId="0" fontId="57" fillId="0" borderId="0" xfId="0" applyFont="1" applyAlignment="1">
      <alignment vertical="center"/>
    </xf>
    <xf numFmtId="0" fontId="34" fillId="0" borderId="0" xfId="0" applyFont="1"/>
    <xf numFmtId="0" fontId="59" fillId="0" borderId="0" xfId="0" applyFont="1" applyFill="1" applyAlignment="1">
      <alignment vertical="center"/>
    </xf>
    <xf numFmtId="181" fontId="59" fillId="0" borderId="0" xfId="0" applyNumberFormat="1" applyFont="1" applyAlignment="1">
      <alignment vertical="center"/>
    </xf>
    <xf numFmtId="0" fontId="59" fillId="0" borderId="0" xfId="123" applyFont="1" applyFill="1" applyAlignment="1">
      <alignment vertical="center"/>
    </xf>
    <xf numFmtId="0" fontId="59" fillId="0" borderId="0" xfId="0" applyFont="1" applyAlignment="1" applyProtection="1">
      <alignment vertical="center"/>
    </xf>
    <xf numFmtId="215" fontId="34" fillId="0" borderId="2" xfId="0" applyNumberFormat="1" applyFont="1" applyBorder="1" applyAlignment="1">
      <alignment horizontal="center" vertical="center" shrinkToFit="1"/>
    </xf>
    <xf numFmtId="0" fontId="34" fillId="0" borderId="2" xfId="0" applyFont="1" applyBorder="1" applyAlignment="1">
      <alignment horizontal="center" vertical="center" shrinkToFit="1"/>
    </xf>
    <xf numFmtId="0" fontId="34" fillId="0" borderId="2" xfId="0" applyFont="1" applyBorder="1" applyAlignment="1" applyProtection="1">
      <alignment vertical="center" shrinkToFit="1"/>
    </xf>
    <xf numFmtId="43" fontId="34" fillId="0" borderId="2" xfId="0" applyNumberFormat="1" applyFont="1" applyBorder="1" applyAlignment="1">
      <alignment horizontal="right" vertical="center" shrinkToFit="1"/>
    </xf>
    <xf numFmtId="0" fontId="34" fillId="0" borderId="0" xfId="0" applyFont="1" applyAlignment="1">
      <alignment vertical="center" shrinkToFit="1"/>
    </xf>
    <xf numFmtId="0" fontId="33" fillId="0" borderId="0" xfId="0" applyFont="1" applyAlignment="1">
      <alignment vertical="center" shrinkToFit="1"/>
    </xf>
    <xf numFmtId="0" fontId="34" fillId="0" borderId="0" xfId="0" applyFont="1" applyFill="1" applyAlignment="1">
      <alignment vertical="center" shrinkToFit="1"/>
    </xf>
    <xf numFmtId="0" fontId="33" fillId="0" borderId="0" xfId="0" applyFont="1" applyFill="1" applyAlignment="1">
      <alignment vertical="center" shrinkToFit="1"/>
    </xf>
    <xf numFmtId="0" fontId="34" fillId="0" borderId="0" xfId="0" applyFont="1" applyAlignment="1">
      <alignment shrinkToFit="1"/>
    </xf>
    <xf numFmtId="0" fontId="34" fillId="0" borderId="2" xfId="0" applyFont="1" applyBorder="1" applyAlignment="1" applyProtection="1">
      <alignment horizontal="left" vertical="center" shrinkToFit="1"/>
    </xf>
    <xf numFmtId="0" fontId="57" fillId="0" borderId="19" xfId="0" applyFont="1" applyBorder="1" applyAlignment="1">
      <alignment horizontal="left" vertical="center" shrinkToFit="1"/>
    </xf>
    <xf numFmtId="0" fontId="6" fillId="0" borderId="0" xfId="0" applyFont="1" applyAlignment="1">
      <alignment vertical="center" shrinkToFit="1"/>
    </xf>
    <xf numFmtId="0" fontId="59" fillId="0" borderId="0" xfId="0" applyFont="1" applyAlignment="1">
      <alignment vertical="center" shrinkToFit="1"/>
    </xf>
    <xf numFmtId="0" fontId="34" fillId="0" borderId="2" xfId="0" applyFont="1" applyBorder="1" applyAlignment="1">
      <alignment horizontal="left" vertical="center" shrinkToFit="1"/>
    </xf>
    <xf numFmtId="14" fontId="34" fillId="0" borderId="2" xfId="0" applyNumberFormat="1" applyFont="1" applyBorder="1" applyAlignment="1">
      <alignment horizontal="center" vertical="center" shrinkToFit="1"/>
    </xf>
    <xf numFmtId="43" fontId="34" fillId="0" borderId="13" xfId="0" applyNumberFormat="1" applyFont="1" applyBorder="1" applyAlignment="1">
      <alignment horizontal="right" vertical="center" shrinkToFit="1"/>
    </xf>
    <xf numFmtId="0" fontId="34" fillId="0" borderId="2" xfId="0" applyFont="1" applyBorder="1" applyAlignment="1">
      <alignment vertical="center" shrinkToFit="1"/>
    </xf>
    <xf numFmtId="0" fontId="34" fillId="0" borderId="13" xfId="0" applyFont="1" applyBorder="1" applyAlignment="1">
      <alignment horizontal="center" vertical="center" shrinkToFit="1"/>
    </xf>
    <xf numFmtId="49" fontId="34" fillId="0" borderId="19" xfId="0" applyNumberFormat="1" applyFont="1" applyBorder="1" applyAlignment="1">
      <alignment horizontal="left" vertical="center" shrinkToFit="1"/>
    </xf>
    <xf numFmtId="0" fontId="34" fillId="0" borderId="19" xfId="0" applyFont="1" applyBorder="1" applyAlignment="1">
      <alignment horizontal="left" vertical="center" shrinkToFit="1"/>
    </xf>
    <xf numFmtId="49" fontId="34" fillId="0" borderId="0" xfId="0" applyNumberFormat="1" applyFont="1" applyAlignment="1">
      <alignment vertical="center" shrinkToFit="1"/>
    </xf>
    <xf numFmtId="0" fontId="25" fillId="0" borderId="0" xfId="0" applyFont="1" applyAlignment="1">
      <alignment vertical="center" shrinkToFit="1"/>
    </xf>
    <xf numFmtId="0" fontId="34" fillId="0" borderId="0" xfId="0" applyFont="1" applyBorder="1" applyAlignment="1">
      <alignment horizontal="left" vertical="center" shrinkToFit="1"/>
    </xf>
    <xf numFmtId="49" fontId="34" fillId="0" borderId="0" xfId="0" applyNumberFormat="1" applyFont="1" applyBorder="1" applyAlignment="1">
      <alignment vertical="center" shrinkToFit="1"/>
    </xf>
    <xf numFmtId="0" fontId="34" fillId="0" borderId="0" xfId="0" applyFont="1" applyBorder="1" applyAlignment="1">
      <alignment vertical="center" shrinkToFit="1"/>
    </xf>
    <xf numFmtId="14" fontId="34" fillId="0" borderId="2" xfId="0" applyNumberFormat="1" applyFont="1" applyBorder="1" applyAlignment="1">
      <alignment horizontal="right" vertical="center" shrinkToFit="1"/>
    </xf>
    <xf numFmtId="0" fontId="34" fillId="0" borderId="2" xfId="0" applyFont="1" applyBorder="1" applyAlignment="1">
      <alignment horizontal="right" vertical="center" shrinkToFit="1"/>
    </xf>
    <xf numFmtId="0" fontId="34" fillId="0" borderId="13" xfId="0" applyFont="1" applyBorder="1" applyAlignment="1">
      <alignment horizontal="right" vertical="center" shrinkToFit="1"/>
    </xf>
    <xf numFmtId="182" fontId="34" fillId="0" borderId="0" xfId="0" applyNumberFormat="1" applyFont="1" applyAlignment="1">
      <alignment vertical="center" shrinkToFit="1"/>
    </xf>
    <xf numFmtId="0" fontId="78" fillId="0" borderId="2" xfId="0" applyFont="1" applyBorder="1" applyAlignment="1">
      <alignment vertical="center" shrinkToFit="1"/>
    </xf>
    <xf numFmtId="0" fontId="78" fillId="0" borderId="0" xfId="0" applyFont="1" applyAlignment="1">
      <alignment vertical="center" shrinkToFit="1"/>
    </xf>
    <xf numFmtId="0" fontId="32" fillId="0" borderId="0" xfId="0" applyFont="1" applyAlignment="1">
      <alignment vertical="center" shrinkToFit="1"/>
    </xf>
    <xf numFmtId="0" fontId="6" fillId="0" borderId="0" xfId="0" applyFont="1" applyBorder="1" applyAlignment="1">
      <alignment vertical="center" shrinkToFit="1"/>
    </xf>
    <xf numFmtId="0" fontId="57" fillId="0" borderId="19" xfId="0" applyFont="1" applyBorder="1" applyAlignment="1">
      <alignment horizontal="center" vertical="center" shrinkToFit="1"/>
    </xf>
    <xf numFmtId="49" fontId="34" fillId="0" borderId="2" xfId="0" applyNumberFormat="1" applyFont="1" applyBorder="1" applyAlignment="1">
      <alignment horizontal="center" vertical="center" shrinkToFit="1"/>
    </xf>
    <xf numFmtId="43" fontId="34" fillId="0" borderId="15" xfId="0" applyNumberFormat="1" applyFont="1" applyBorder="1" applyAlignment="1">
      <alignment horizontal="right" vertical="center" shrinkToFit="1"/>
    </xf>
    <xf numFmtId="49" fontId="34" fillId="0" borderId="2" xfId="0" applyNumberFormat="1" applyFont="1" applyBorder="1" applyAlignment="1">
      <alignment vertical="center" shrinkToFit="1"/>
    </xf>
    <xf numFmtId="49" fontId="34" fillId="0" borderId="0" xfId="0" applyNumberFormat="1" applyFont="1" applyAlignment="1">
      <alignment horizontal="left" vertical="center" shrinkToFit="1"/>
    </xf>
    <xf numFmtId="0" fontId="34" fillId="0" borderId="13" xfId="0" applyFont="1" applyBorder="1" applyAlignment="1">
      <alignment vertical="center" shrinkToFit="1"/>
    </xf>
    <xf numFmtId="49" fontId="34" fillId="0" borderId="13" xfId="0" applyNumberFormat="1" applyFont="1" applyBorder="1" applyAlignment="1">
      <alignment vertical="center" shrinkToFit="1"/>
    </xf>
    <xf numFmtId="49" fontId="34" fillId="0" borderId="14" xfId="0" applyNumberFormat="1" applyFont="1" applyBorder="1" applyAlignment="1">
      <alignment horizontal="center" vertical="center" shrinkToFit="1"/>
    </xf>
    <xf numFmtId="0" fontId="34" fillId="0" borderId="0" xfId="0" applyFont="1" applyAlignment="1">
      <alignment horizontal="left" vertical="center" shrinkToFit="1"/>
    </xf>
    <xf numFmtId="0" fontId="10" fillId="0" borderId="0" xfId="0" applyFont="1" applyAlignment="1">
      <alignment shrinkToFit="1"/>
    </xf>
    <xf numFmtId="0" fontId="34" fillId="0" borderId="4" xfId="0" applyFont="1" applyBorder="1" applyAlignment="1">
      <alignment horizontal="center" vertical="center" shrinkToFit="1"/>
    </xf>
    <xf numFmtId="0" fontId="0" fillId="0" borderId="0" xfId="0" applyAlignment="1">
      <alignment shrinkToFit="1"/>
    </xf>
    <xf numFmtId="0" fontId="34" fillId="0" borderId="2" xfId="0" applyFont="1" applyFill="1" applyBorder="1" applyAlignment="1">
      <alignment horizontal="left" vertical="center" shrinkToFit="1"/>
    </xf>
    <xf numFmtId="0" fontId="25" fillId="0" borderId="2" xfId="0" applyFont="1" applyBorder="1" applyAlignment="1">
      <alignment vertical="center" shrinkToFit="1"/>
    </xf>
    <xf numFmtId="0" fontId="34" fillId="0" borderId="19" xfId="0" applyFont="1" applyBorder="1" applyAlignment="1">
      <alignment horizontal="center" vertical="center" shrinkToFit="1"/>
    </xf>
    <xf numFmtId="49" fontId="34" fillId="0" borderId="13" xfId="0" applyNumberFormat="1" applyFont="1" applyBorder="1" applyAlignment="1">
      <alignment horizontal="left" vertical="center" shrinkToFit="1"/>
    </xf>
    <xf numFmtId="0" fontId="34" fillId="0" borderId="2" xfId="0" applyFont="1" applyFill="1" applyBorder="1" applyAlignment="1">
      <alignment horizontal="center" vertical="center" shrinkToFit="1"/>
    </xf>
    <xf numFmtId="49" fontId="34" fillId="0" borderId="2" xfId="0" applyNumberFormat="1" applyFont="1" applyBorder="1" applyAlignment="1">
      <alignment horizontal="left" vertical="center" shrinkToFit="1"/>
    </xf>
    <xf numFmtId="0" fontId="79" fillId="0" borderId="2" xfId="127" applyFont="1" applyBorder="1" applyAlignment="1" applyProtection="1">
      <alignment vertical="center" shrinkToFit="1"/>
    </xf>
    <xf numFmtId="0" fontId="79" fillId="0" borderId="2" xfId="0" applyFont="1" applyBorder="1" applyAlignment="1">
      <alignment vertical="center" shrinkToFit="1"/>
    </xf>
    <xf numFmtId="0" fontId="34" fillId="0" borderId="0" xfId="0" applyFont="1" applyBorder="1" applyAlignment="1">
      <alignment horizontal="center" vertical="center" shrinkToFit="1"/>
    </xf>
    <xf numFmtId="43" fontId="34" fillId="0" borderId="0" xfId="0" applyNumberFormat="1" applyFont="1" applyBorder="1" applyAlignment="1">
      <alignment horizontal="right" vertical="center" shrinkToFit="1"/>
    </xf>
    <xf numFmtId="0" fontId="24" fillId="0" borderId="19" xfId="0" applyFont="1" applyBorder="1" applyAlignment="1">
      <alignment horizontal="left" vertical="center" shrinkToFit="1"/>
    </xf>
    <xf numFmtId="0" fontId="34" fillId="0" borderId="13" xfId="0" applyFont="1" applyBorder="1" applyAlignment="1">
      <alignment shrinkToFit="1"/>
    </xf>
    <xf numFmtId="0" fontId="25" fillId="0" borderId="2" xfId="0" applyFont="1" applyBorder="1" applyAlignment="1">
      <alignment horizontal="left" vertical="center" shrinkToFit="1"/>
    </xf>
    <xf numFmtId="0" fontId="59" fillId="0" borderId="0" xfId="0" applyFont="1" applyFill="1" applyAlignment="1">
      <alignment vertical="center" shrinkToFit="1"/>
    </xf>
    <xf numFmtId="49" fontId="34" fillId="0" borderId="0" xfId="0" applyNumberFormat="1" applyFont="1" applyBorder="1" applyAlignment="1">
      <alignment horizontal="left" vertical="center" shrinkToFit="1"/>
    </xf>
    <xf numFmtId="0" fontId="34" fillId="0" borderId="13" xfId="0" applyFont="1" applyFill="1" applyBorder="1" applyAlignment="1">
      <alignment horizontal="center" vertical="center" shrinkToFit="1"/>
    </xf>
    <xf numFmtId="49" fontId="34" fillId="0" borderId="15" xfId="0" applyNumberFormat="1" applyFont="1" applyBorder="1" applyAlignment="1">
      <alignment horizontal="center" vertical="center" shrinkToFit="1"/>
    </xf>
    <xf numFmtId="181" fontId="34" fillId="0" borderId="0" xfId="0" applyNumberFormat="1" applyFont="1" applyAlignment="1">
      <alignment vertical="center" shrinkToFit="1"/>
    </xf>
    <xf numFmtId="181" fontId="59" fillId="0" borderId="0" xfId="0" applyNumberFormat="1" applyFont="1" applyAlignment="1">
      <alignment vertical="center" shrinkToFit="1"/>
    </xf>
    <xf numFmtId="49" fontId="34" fillId="0" borderId="0" xfId="0" applyNumberFormat="1" applyFont="1" applyAlignment="1">
      <alignment horizontal="center" vertical="center" shrinkToFit="1"/>
    </xf>
    <xf numFmtId="49" fontId="6" fillId="0" borderId="0" xfId="0" applyNumberFormat="1" applyFont="1" applyAlignment="1">
      <alignment horizontal="center" vertical="center" shrinkToFit="1"/>
    </xf>
    <xf numFmtId="0" fontId="34" fillId="0" borderId="0" xfId="123" applyFont="1" applyFill="1" applyAlignment="1">
      <alignment vertical="center" shrinkToFit="1"/>
    </xf>
    <xf numFmtId="49" fontId="34" fillId="0" borderId="15" xfId="0" applyNumberFormat="1" applyFont="1" applyBorder="1" applyAlignment="1">
      <alignment horizontal="left" vertical="center" shrinkToFit="1"/>
    </xf>
    <xf numFmtId="0" fontId="34" fillId="0" borderId="0" xfId="123" applyFont="1" applyFill="1" applyBorder="1" applyAlignment="1">
      <alignment vertical="center" shrinkToFit="1"/>
    </xf>
    <xf numFmtId="0" fontId="59" fillId="0" borderId="0" xfId="123" applyFont="1" applyFill="1" applyAlignment="1">
      <alignment vertical="center" shrinkToFit="1"/>
    </xf>
    <xf numFmtId="0" fontId="34" fillId="0" borderId="0" xfId="0" applyFont="1" applyAlignment="1">
      <alignment horizontal="center" vertical="center" shrinkToFit="1"/>
    </xf>
    <xf numFmtId="0" fontId="59" fillId="0" borderId="0" xfId="0" applyFont="1" applyAlignment="1">
      <alignment horizontal="center" vertical="center" shrinkToFit="1"/>
    </xf>
    <xf numFmtId="49" fontId="34" fillId="0" borderId="13" xfId="0" applyNumberFormat="1" applyFont="1" applyFill="1" applyBorder="1" applyAlignment="1">
      <alignment horizontal="left" vertical="center" shrinkToFit="1"/>
    </xf>
    <xf numFmtId="49" fontId="34" fillId="0" borderId="2" xfId="0" applyNumberFormat="1" applyFont="1" applyFill="1" applyBorder="1" applyAlignment="1">
      <alignment horizontal="center" vertical="center" shrinkToFit="1"/>
    </xf>
    <xf numFmtId="0" fontId="34" fillId="0" borderId="13" xfId="0" applyFont="1" applyFill="1" applyBorder="1" applyAlignment="1">
      <alignment vertical="center" shrinkToFit="1"/>
    </xf>
    <xf numFmtId="0" fontId="6" fillId="0" borderId="0" xfId="0" applyFont="1" applyFill="1" applyAlignment="1">
      <alignment vertical="center" shrinkToFit="1"/>
    </xf>
    <xf numFmtId="0" fontId="34" fillId="0" borderId="0" xfId="0" applyFont="1" applyFill="1" applyAlignment="1">
      <alignment horizontal="right" vertical="center" shrinkToFit="1"/>
    </xf>
    <xf numFmtId="0" fontId="34" fillId="0" borderId="0" xfId="0" applyFont="1" applyAlignment="1">
      <alignment horizontal="right" vertical="center" shrinkToFit="1"/>
    </xf>
    <xf numFmtId="43" fontId="34" fillId="0" borderId="2" xfId="0" applyNumberFormat="1" applyFont="1" applyBorder="1" applyAlignment="1" applyProtection="1">
      <alignment horizontal="right" vertical="center" shrinkToFit="1"/>
    </xf>
    <xf numFmtId="0" fontId="34" fillId="0" borderId="2" xfId="0" applyFont="1" applyBorder="1" applyAlignment="1" applyProtection="1">
      <alignment horizontal="center" vertical="center" shrinkToFit="1"/>
    </xf>
    <xf numFmtId="0" fontId="34" fillId="0" borderId="0" xfId="0" applyFont="1" applyAlignment="1" applyProtection="1">
      <alignment vertical="center" shrinkToFit="1"/>
    </xf>
    <xf numFmtId="0" fontId="25" fillId="0" borderId="0" xfId="0" applyFont="1" applyAlignment="1" applyProtection="1">
      <alignment vertical="center" shrinkToFit="1"/>
    </xf>
    <xf numFmtId="0" fontId="79" fillId="0" borderId="2" xfId="0" applyFont="1" applyBorder="1" applyAlignment="1" applyProtection="1">
      <alignment horizontal="left" vertical="center" shrinkToFit="1"/>
    </xf>
    <xf numFmtId="0" fontId="33" fillId="0" borderId="0" xfId="0" applyFont="1" applyAlignment="1" applyProtection="1">
      <alignment vertical="center" shrinkToFit="1"/>
    </xf>
    <xf numFmtId="49" fontId="58" fillId="0" borderId="0" xfId="0" applyNumberFormat="1" applyFont="1" applyAlignment="1" applyProtection="1">
      <alignment vertical="center" shrinkToFit="1"/>
    </xf>
    <xf numFmtId="0" fontId="6" fillId="0" borderId="0" xfId="0" applyFont="1" applyAlignment="1" applyProtection="1">
      <alignment vertical="center" shrinkToFit="1"/>
    </xf>
    <xf numFmtId="0" fontId="59" fillId="0" borderId="0" xfId="0" applyFont="1" applyAlignment="1" applyProtection="1">
      <alignment vertical="center" shrinkToFit="1"/>
    </xf>
    <xf numFmtId="49" fontId="79" fillId="0" borderId="13" xfId="0" applyNumberFormat="1" applyFont="1" applyFill="1" applyBorder="1" applyAlignment="1">
      <alignment horizontal="left" vertical="center" shrinkToFit="1"/>
    </xf>
    <xf numFmtId="49" fontId="57" fillId="0" borderId="0" xfId="0" applyNumberFormat="1" applyFont="1" applyAlignment="1">
      <alignment vertical="center" shrinkToFit="1"/>
    </xf>
    <xf numFmtId="0" fontId="34" fillId="0" borderId="0" xfId="0" applyNumberFormat="1" applyFont="1" applyAlignment="1">
      <alignment vertical="center" shrinkToFit="1"/>
    </xf>
    <xf numFmtId="0" fontId="6" fillId="0" borderId="0" xfId="0" applyFont="1" applyAlignment="1">
      <alignment horizontal="center" vertical="center" shrinkToFit="1"/>
    </xf>
    <xf numFmtId="0" fontId="25" fillId="0" borderId="0" xfId="0" applyFont="1" applyAlignment="1">
      <alignment horizontal="center" vertical="center" shrinkToFit="1"/>
    </xf>
    <xf numFmtId="43" fontId="34" fillId="0" borderId="2" xfId="0" applyNumberFormat="1" applyFont="1" applyBorder="1" applyAlignment="1">
      <alignment horizontal="center" vertical="center" shrinkToFit="1"/>
    </xf>
    <xf numFmtId="0" fontId="34" fillId="0" borderId="2" xfId="125" applyFont="1" applyFill="1" applyBorder="1" applyAlignment="1">
      <alignment horizontal="center" vertical="center" shrinkToFit="1"/>
    </xf>
    <xf numFmtId="0" fontId="34" fillId="0" borderId="15" xfId="0" applyFont="1" applyFill="1" applyBorder="1" applyAlignment="1">
      <alignment vertical="center" shrinkToFit="1"/>
    </xf>
    <xf numFmtId="0" fontId="34" fillId="0" borderId="15" xfId="125" applyFont="1" applyFill="1" applyBorder="1" applyAlignment="1">
      <alignment vertical="center" shrinkToFit="1"/>
    </xf>
    <xf numFmtId="182" fontId="34" fillId="0" borderId="0" xfId="0" applyNumberFormat="1" applyFont="1" applyAlignment="1">
      <alignment horizontal="left" vertical="center" shrinkToFit="1"/>
    </xf>
    <xf numFmtId="0" fontId="9" fillId="0" borderId="0" xfId="0" applyFont="1" applyAlignment="1">
      <alignment horizontal="center" vertical="center" shrinkToFit="1"/>
    </xf>
    <xf numFmtId="181" fontId="34" fillId="0" borderId="2" xfId="0" applyNumberFormat="1" applyFont="1" applyBorder="1" applyAlignment="1">
      <alignment horizontal="center" vertical="center" shrinkToFit="1"/>
    </xf>
    <xf numFmtId="43" fontId="34" fillId="0" borderId="2" xfId="123" applyNumberFormat="1" applyFont="1" applyFill="1" applyBorder="1" applyAlignment="1">
      <alignment horizontal="center" vertical="center" shrinkToFit="1"/>
    </xf>
    <xf numFmtId="0" fontId="79" fillId="0" borderId="2" xfId="0" applyFont="1" applyBorder="1" applyAlignment="1">
      <alignment horizontal="center" vertical="center" shrinkToFit="1"/>
    </xf>
    <xf numFmtId="0" fontId="79" fillId="0" borderId="2" xfId="0" applyFont="1" applyBorder="1" applyAlignment="1" applyProtection="1">
      <alignment horizontal="center" vertical="center" shrinkToFit="1"/>
    </xf>
    <xf numFmtId="0" fontId="34" fillId="0" borderId="0" xfId="0" applyFont="1" applyAlignment="1" applyProtection="1">
      <alignment horizontal="center" vertical="center" shrinkToFit="1"/>
    </xf>
    <xf numFmtId="0" fontId="25" fillId="0" borderId="0" xfId="0" applyFont="1" applyAlignment="1" applyProtection="1">
      <alignment horizontal="center" vertical="center" shrinkToFit="1"/>
    </xf>
    <xf numFmtId="49" fontId="79" fillId="0" borderId="14" xfId="0" applyNumberFormat="1" applyFont="1" applyBorder="1" applyAlignment="1">
      <alignment horizontal="center" vertical="center" shrinkToFit="1"/>
    </xf>
    <xf numFmtId="0" fontId="79" fillId="0" borderId="0" xfId="0" applyFont="1" applyAlignment="1">
      <alignment horizontal="center" vertical="center" shrinkToFit="1"/>
    </xf>
    <xf numFmtId="0" fontId="56" fillId="0" borderId="0" xfId="0" applyFont="1" applyAlignment="1">
      <alignment horizontal="center" vertical="center" shrinkToFit="1"/>
    </xf>
    <xf numFmtId="0" fontId="79" fillId="0" borderId="13" xfId="0" applyFont="1" applyFill="1" applyBorder="1" applyAlignment="1">
      <alignment vertical="center" shrinkToFit="1"/>
    </xf>
    <xf numFmtId="17" fontId="34" fillId="0" borderId="2" xfId="0" applyNumberFormat="1" applyFont="1" applyBorder="1" applyAlignment="1">
      <alignment horizontal="left" vertical="center" shrinkToFit="1"/>
    </xf>
    <xf numFmtId="216" fontId="34" fillId="0" borderId="2" xfId="0" applyNumberFormat="1" applyFont="1" applyBorder="1" applyAlignment="1">
      <alignment horizontal="right" vertical="center" shrinkToFit="1"/>
    </xf>
    <xf numFmtId="216" fontId="34" fillId="0" borderId="2" xfId="0" applyNumberFormat="1" applyFont="1" applyBorder="1" applyAlignment="1">
      <alignment horizontal="center" vertical="center" shrinkToFit="1"/>
    </xf>
    <xf numFmtId="216" fontId="34" fillId="0" borderId="2" xfId="0" applyNumberFormat="1" applyFont="1" applyBorder="1" applyAlignment="1">
      <alignment vertical="center" shrinkToFit="1"/>
    </xf>
    <xf numFmtId="216" fontId="34" fillId="0" borderId="0" xfId="0" applyNumberFormat="1" applyFont="1" applyAlignment="1">
      <alignment vertical="center" shrinkToFit="1"/>
    </xf>
    <xf numFmtId="216" fontId="34" fillId="0" borderId="2" xfId="0" applyNumberFormat="1" applyFont="1" applyFill="1" applyBorder="1" applyAlignment="1">
      <alignment vertical="center" shrinkToFit="1"/>
    </xf>
    <xf numFmtId="0" fontId="57" fillId="0" borderId="19" xfId="0" applyFont="1" applyBorder="1" applyAlignment="1">
      <alignment vertical="center" shrinkToFit="1"/>
    </xf>
    <xf numFmtId="0" fontId="57" fillId="0" borderId="19" xfId="0" applyFont="1" applyBorder="1" applyAlignment="1">
      <alignment horizontal="right" vertical="center" shrinkToFit="1"/>
    </xf>
    <xf numFmtId="181" fontId="34" fillId="0" borderId="0" xfId="0" applyNumberFormat="1" applyFont="1" applyAlignment="1">
      <alignment horizontal="left" vertical="center" shrinkToFit="1"/>
    </xf>
    <xf numFmtId="0" fontId="34" fillId="0" borderId="0" xfId="123" applyFont="1" applyFill="1" applyAlignment="1">
      <alignment horizontal="left" vertical="center" shrinkToFit="1"/>
    </xf>
    <xf numFmtId="182" fontId="34" fillId="0" borderId="0" xfId="0" applyNumberFormat="1" applyFont="1" applyBorder="1" applyAlignment="1">
      <alignment horizontal="left" vertical="center" shrinkToFit="1"/>
    </xf>
    <xf numFmtId="0" fontId="25" fillId="0" borderId="2" xfId="0" applyFont="1" applyBorder="1" applyAlignment="1">
      <alignment horizontal="center" vertical="center" shrinkToFit="1"/>
    </xf>
    <xf numFmtId="0" fontId="34" fillId="0" borderId="2" xfId="0" applyFont="1" applyFill="1" applyBorder="1" applyAlignment="1">
      <alignment horizontal="center" vertical="center" shrinkToFit="1"/>
    </xf>
    <xf numFmtId="182" fontId="34" fillId="0" borderId="0" xfId="0" applyNumberFormat="1" applyFont="1" applyAlignment="1">
      <alignment horizontal="center" vertical="center"/>
    </xf>
    <xf numFmtId="0" fontId="34" fillId="0" borderId="13" xfId="0" applyFont="1" applyBorder="1" applyAlignment="1">
      <alignment horizontal="center" vertical="center" shrinkToFit="1"/>
    </xf>
    <xf numFmtId="0" fontId="34" fillId="0" borderId="2" xfId="0" applyFont="1" applyBorder="1" applyAlignment="1">
      <alignment horizontal="center" vertical="center" shrinkToFit="1"/>
    </xf>
    <xf numFmtId="0" fontId="25" fillId="0" borderId="2" xfId="0" applyFont="1" applyBorder="1" applyAlignment="1">
      <alignment horizontal="center" vertical="center" shrinkToFit="1"/>
    </xf>
    <xf numFmtId="49" fontId="34" fillId="0" borderId="2" xfId="0" applyNumberFormat="1" applyFont="1" applyBorder="1" applyAlignment="1">
      <alignment horizontal="center" vertical="center" shrinkToFit="1"/>
    </xf>
    <xf numFmtId="0" fontId="25" fillId="0" borderId="2" xfId="0" applyFont="1" applyBorder="1" applyAlignment="1">
      <alignment horizontal="center" vertical="center" wrapText="1"/>
    </xf>
    <xf numFmtId="0" fontId="25" fillId="0" borderId="20" xfId="0" applyFont="1" applyBorder="1" applyAlignment="1">
      <alignment horizontal="right" vertical="center"/>
    </xf>
    <xf numFmtId="0" fontId="34" fillId="0" borderId="2" xfId="0" applyFont="1" applyBorder="1" applyAlignment="1">
      <alignment horizontal="center" vertical="center" wrapText="1" shrinkToFit="1"/>
    </xf>
    <xf numFmtId="0" fontId="10" fillId="0" borderId="2" xfId="0" applyFont="1" applyBorder="1" applyAlignment="1">
      <alignment horizontal="center" vertical="center"/>
    </xf>
    <xf numFmtId="49" fontId="34" fillId="0" borderId="19" xfId="0" applyNumberFormat="1" applyFont="1" applyBorder="1" applyAlignment="1">
      <alignment horizontal="left" vertical="center" shrinkToFit="1"/>
    </xf>
    <xf numFmtId="0" fontId="0" fillId="0" borderId="0" xfId="0" applyAlignment="1">
      <alignment vertical="center"/>
    </xf>
    <xf numFmtId="0" fontId="82" fillId="0" borderId="26" xfId="0" applyFont="1" applyBorder="1" applyAlignment="1">
      <alignment horizontal="center" vertical="center" wrapText="1"/>
    </xf>
    <xf numFmtId="0" fontId="82" fillId="0" borderId="27" xfId="0" applyFont="1" applyBorder="1" applyAlignment="1">
      <alignment horizontal="center" vertical="center" wrapText="1"/>
    </xf>
    <xf numFmtId="0" fontId="83" fillId="0" borderId="28" xfId="0" applyFont="1" applyBorder="1" applyAlignment="1">
      <alignment horizontal="center" vertical="center" wrapText="1"/>
    </xf>
    <xf numFmtId="0" fontId="83" fillId="0" borderId="5" xfId="0" applyFont="1" applyBorder="1" applyAlignment="1">
      <alignment horizontal="center" vertical="center" wrapText="1"/>
    </xf>
    <xf numFmtId="0" fontId="82" fillId="0" borderId="28" xfId="0" applyFont="1" applyBorder="1" applyAlignment="1">
      <alignment horizontal="left" vertical="center" wrapText="1"/>
    </xf>
    <xf numFmtId="0" fontId="82" fillId="0" borderId="28" xfId="0" applyFont="1" applyBorder="1" applyAlignment="1">
      <alignment vertical="center" wrapText="1"/>
    </xf>
    <xf numFmtId="43" fontId="83" fillId="0" borderId="5" xfId="150" applyFont="1" applyFill="1" applyBorder="1" applyAlignment="1">
      <alignment horizontal="right" vertical="center" wrapText="1"/>
    </xf>
    <xf numFmtId="0" fontId="81" fillId="0" borderId="28" xfId="0" applyFont="1" applyBorder="1" applyAlignment="1">
      <alignment horizontal="justify" vertical="center" wrapText="1"/>
    </xf>
    <xf numFmtId="0" fontId="84" fillId="0" borderId="28" xfId="0" applyFont="1" applyBorder="1" applyAlignment="1">
      <alignment horizontal="left" vertical="center" wrapText="1"/>
    </xf>
    <xf numFmtId="43" fontId="85" fillId="0" borderId="5" xfId="150" applyFont="1" applyFill="1" applyBorder="1" applyAlignment="1">
      <alignment horizontal="right" vertical="center" wrapText="1"/>
    </xf>
    <xf numFmtId="0" fontId="82" fillId="0" borderId="28" xfId="0" applyFont="1" applyBorder="1" applyAlignment="1">
      <alignment horizontal="justify" vertical="center" wrapText="1"/>
    </xf>
    <xf numFmtId="0" fontId="84" fillId="0" borderId="29" xfId="0" applyFont="1" applyBorder="1" applyAlignment="1">
      <alignment horizontal="center" vertical="center" wrapText="1"/>
    </xf>
    <xf numFmtId="0" fontId="86" fillId="0" borderId="30" xfId="0" applyFont="1" applyBorder="1" applyAlignment="1">
      <alignment horizontal="right" vertical="center" wrapText="1"/>
    </xf>
    <xf numFmtId="0" fontId="82" fillId="0" borderId="28" xfId="0" applyFont="1" applyBorder="1" applyAlignment="1">
      <alignment horizontal="left" vertical="center" wrapText="1" indent="1"/>
    </xf>
    <xf numFmtId="0" fontId="81" fillId="0" borderId="28" xfId="0" applyFont="1" applyBorder="1" applyAlignment="1">
      <alignment horizontal="left" vertical="center" wrapText="1"/>
    </xf>
    <xf numFmtId="0" fontId="88" fillId="0" borderId="28" xfId="0" applyFont="1" applyBorder="1" applyAlignment="1">
      <alignment horizontal="left" vertical="center" wrapText="1"/>
    </xf>
    <xf numFmtId="0" fontId="83" fillId="0" borderId="28" xfId="0" applyFont="1" applyBorder="1" applyAlignment="1">
      <alignment horizontal="left" vertical="center" wrapText="1"/>
    </xf>
    <xf numFmtId="0" fontId="88" fillId="0" borderId="29" xfId="0" applyFont="1" applyBorder="1" applyAlignment="1">
      <alignment horizontal="left" vertical="center" wrapText="1"/>
    </xf>
    <xf numFmtId="0" fontId="25" fillId="0" borderId="0" xfId="0" applyFont="1" applyBorder="1" applyAlignment="1">
      <alignment horizontal="right" vertical="center"/>
    </xf>
    <xf numFmtId="0" fontId="2" fillId="0" borderId="0" xfId="151">
      <alignment vertical="center"/>
    </xf>
    <xf numFmtId="0" fontId="60" fillId="0" borderId="19" xfId="0" applyFont="1" applyBorder="1" applyAlignment="1">
      <alignment vertical="center"/>
    </xf>
    <xf numFmtId="218" fontId="34" fillId="0" borderId="2" xfId="0" applyNumberFormat="1" applyFont="1" applyBorder="1" applyAlignment="1">
      <alignment horizontal="right" vertical="center" shrinkToFit="1"/>
    </xf>
    <xf numFmtId="218" fontId="34" fillId="0" borderId="13" xfId="0" applyNumberFormat="1" applyFont="1" applyBorder="1" applyAlignment="1">
      <alignment horizontal="right" vertical="center" shrinkToFit="1"/>
    </xf>
    <xf numFmtId="218" fontId="34" fillId="0" borderId="13" xfId="0" applyNumberFormat="1" applyFont="1" applyFill="1" applyBorder="1" applyAlignment="1">
      <alignment horizontal="right" vertical="center" shrinkToFit="1"/>
    </xf>
    <xf numFmtId="218" fontId="34" fillId="0" borderId="2" xfId="0" applyNumberFormat="1" applyFont="1" applyFill="1" applyBorder="1" applyAlignment="1">
      <alignment horizontal="right" vertical="center" shrinkToFit="1"/>
    </xf>
    <xf numFmtId="218" fontId="34" fillId="0" borderId="4" xfId="0" applyNumberFormat="1" applyFont="1" applyFill="1" applyBorder="1" applyAlignment="1">
      <alignment horizontal="right" vertical="center" shrinkToFit="1"/>
    </xf>
    <xf numFmtId="218" fontId="34" fillId="0" borderId="15" xfId="0" applyNumberFormat="1" applyFont="1" applyFill="1" applyBorder="1" applyAlignment="1">
      <alignment horizontal="right" vertical="center" shrinkToFit="1"/>
    </xf>
    <xf numFmtId="218" fontId="34" fillId="0" borderId="15" xfId="0" applyNumberFormat="1" applyFont="1" applyBorder="1" applyAlignment="1">
      <alignment horizontal="right" vertical="center" shrinkToFit="1"/>
    </xf>
    <xf numFmtId="218" fontId="34" fillId="0" borderId="2" xfId="0" applyNumberFormat="1" applyFont="1" applyBorder="1" applyAlignment="1" applyProtection="1">
      <alignment horizontal="right" vertical="center" shrinkToFit="1"/>
    </xf>
    <xf numFmtId="218" fontId="34" fillId="0" borderId="2" xfId="0" applyNumberFormat="1" applyFont="1" applyBorder="1" applyAlignment="1">
      <alignment horizontal="center" vertical="center" shrinkToFit="1"/>
    </xf>
    <xf numFmtId="218" fontId="34" fillId="0" borderId="2" xfId="0" applyNumberFormat="1" applyFont="1" applyBorder="1" applyAlignment="1">
      <alignment vertical="center" shrinkToFit="1"/>
    </xf>
    <xf numFmtId="218" fontId="34" fillId="0" borderId="2" xfId="123" applyNumberFormat="1" applyFont="1" applyFill="1" applyBorder="1" applyAlignment="1">
      <alignment horizontal="right" vertical="center" shrinkToFit="1"/>
    </xf>
    <xf numFmtId="218" fontId="34" fillId="0" borderId="13" xfId="123" applyNumberFormat="1" applyFont="1" applyFill="1" applyBorder="1" applyAlignment="1">
      <alignment horizontal="right" vertical="center" shrinkToFit="1"/>
    </xf>
    <xf numFmtId="218" fontId="34" fillId="0" borderId="0" xfId="0" applyNumberFormat="1" applyFont="1" applyAlignment="1">
      <alignment horizontal="center" vertical="center" shrinkToFit="1"/>
    </xf>
    <xf numFmtId="218" fontId="34" fillId="0" borderId="0" xfId="0" applyNumberFormat="1" applyFont="1" applyAlignment="1">
      <alignment vertical="center" shrinkToFit="1"/>
    </xf>
    <xf numFmtId="0" fontId="25" fillId="0" borderId="20" xfId="0" applyFont="1" applyBorder="1" applyAlignment="1">
      <alignment vertical="center" shrinkToFit="1"/>
    </xf>
    <xf numFmtId="0" fontId="25" fillId="0" borderId="20" xfId="0" applyFont="1" applyBorder="1" applyAlignment="1">
      <alignment vertical="center"/>
    </xf>
    <xf numFmtId="0" fontId="34" fillId="0" borderId="2" xfId="0" applyFont="1" applyFill="1" applyBorder="1" applyAlignment="1">
      <alignment horizontal="center" vertical="center" wrapText="1" shrinkToFit="1"/>
    </xf>
    <xf numFmtId="0" fontId="25" fillId="0" borderId="2" xfId="0" applyFont="1" applyFill="1" applyBorder="1" applyAlignment="1">
      <alignment horizontal="center" vertical="center" wrapText="1" shrinkToFit="1"/>
    </xf>
    <xf numFmtId="0" fontId="34" fillId="0" borderId="13" xfId="0"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34" fillId="0" borderId="2" xfId="0" applyFont="1" applyBorder="1" applyAlignment="1">
      <alignment horizontal="center" vertical="center" wrapText="1"/>
    </xf>
    <xf numFmtId="0" fontId="34" fillId="0" borderId="2"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34" fillId="0" borderId="13" xfId="0" applyFont="1" applyBorder="1" applyAlignment="1">
      <alignment horizontal="center" vertical="center" wrapText="1"/>
    </xf>
    <xf numFmtId="218" fontId="25" fillId="0" borderId="2" xfId="0" applyNumberFormat="1" applyFont="1" applyBorder="1" applyAlignment="1">
      <alignment horizontal="right" vertical="center"/>
    </xf>
    <xf numFmtId="0" fontId="92" fillId="0" borderId="0" xfId="0" applyFont="1"/>
    <xf numFmtId="0" fontId="93" fillId="0" borderId="0" xfId="0" applyFont="1"/>
    <xf numFmtId="218" fontId="34" fillId="0" borderId="13" xfId="0" applyNumberFormat="1" applyFont="1" applyBorder="1" applyAlignment="1">
      <alignment vertical="center" shrinkToFit="1"/>
    </xf>
    <xf numFmtId="182" fontId="92" fillId="0" borderId="0" xfId="0" applyNumberFormat="1" applyFont="1" applyAlignment="1">
      <alignment vertical="center"/>
    </xf>
    <xf numFmtId="219" fontId="34" fillId="0" borderId="2" xfId="0" applyNumberFormat="1" applyFont="1" applyBorder="1" applyAlignment="1">
      <alignment vertical="center" shrinkToFit="1"/>
    </xf>
    <xf numFmtId="218" fontId="34" fillId="0" borderId="14" xfId="0" applyNumberFormat="1" applyFont="1" applyBorder="1" applyAlignment="1">
      <alignment horizontal="center" vertical="center" shrinkToFit="1"/>
    </xf>
    <xf numFmtId="218" fontId="34" fillId="0" borderId="13" xfId="0" applyNumberFormat="1" applyFont="1" applyBorder="1" applyAlignment="1">
      <alignment horizontal="center" vertical="center" shrinkToFit="1"/>
    </xf>
    <xf numFmtId="0" fontId="34" fillId="0" borderId="2" xfId="0" applyFont="1" applyBorder="1" applyAlignment="1">
      <alignment horizontal="left" vertical="center" wrapText="1"/>
    </xf>
    <xf numFmtId="216" fontId="34" fillId="0" borderId="2" xfId="0" applyNumberFormat="1" applyFont="1" applyBorder="1" applyAlignment="1">
      <alignment horizontal="center" vertical="center" wrapText="1"/>
    </xf>
    <xf numFmtId="216" fontId="34" fillId="0" borderId="13" xfId="0" applyNumberFormat="1" applyFont="1" applyBorder="1" applyAlignment="1">
      <alignment horizontal="center" vertical="center" wrapText="1"/>
    </xf>
    <xf numFmtId="0" fontId="0" fillId="0" borderId="0" xfId="0" applyAlignment="1">
      <alignment horizontal="right" vertical="center"/>
    </xf>
    <xf numFmtId="218" fontId="83" fillId="0" borderId="28" xfId="0" applyNumberFormat="1" applyFont="1" applyFill="1" applyBorder="1" applyAlignment="1">
      <alignment horizontal="right" vertical="center" wrapText="1"/>
    </xf>
    <xf numFmtId="218" fontId="85" fillId="0" borderId="28" xfId="0" applyNumberFormat="1" applyFont="1" applyFill="1" applyBorder="1" applyAlignment="1">
      <alignment horizontal="right" vertical="center" wrapText="1"/>
    </xf>
    <xf numFmtId="218" fontId="86" fillId="0" borderId="29" xfId="150" applyNumberFormat="1" applyFont="1" applyBorder="1" applyAlignment="1">
      <alignment horizontal="right" vertical="center" wrapText="1"/>
    </xf>
    <xf numFmtId="218" fontId="87" fillId="0" borderId="28" xfId="150" applyNumberFormat="1" applyFont="1" applyBorder="1" applyAlignment="1">
      <alignment horizontal="right" vertical="center" wrapText="1"/>
    </xf>
    <xf numFmtId="218" fontId="87" fillId="0" borderId="5" xfId="150" applyNumberFormat="1" applyFont="1" applyBorder="1" applyAlignment="1">
      <alignment horizontal="right" vertical="center" wrapText="1"/>
    </xf>
    <xf numFmtId="218" fontId="87" fillId="0" borderId="28" xfId="150" applyNumberFormat="1" applyFont="1" applyFill="1" applyBorder="1" applyAlignment="1">
      <alignment horizontal="right" vertical="center" wrapText="1"/>
    </xf>
    <xf numFmtId="218" fontId="87" fillId="0" borderId="5" xfId="150" applyNumberFormat="1" applyFont="1" applyFill="1" applyBorder="1" applyAlignment="1">
      <alignment horizontal="right" vertical="center" wrapText="1"/>
    </xf>
    <xf numFmtId="218" fontId="86" fillId="0" borderId="28" xfId="150" applyNumberFormat="1" applyFont="1" applyBorder="1" applyAlignment="1">
      <alignment horizontal="right" vertical="center" wrapText="1"/>
    </xf>
    <xf numFmtId="218" fontId="86" fillId="0" borderId="5" xfId="150" applyNumberFormat="1" applyFont="1" applyBorder="1" applyAlignment="1">
      <alignment horizontal="right" vertical="center" wrapText="1"/>
    </xf>
    <xf numFmtId="218" fontId="86" fillId="0" borderId="30" xfId="150" applyNumberFormat="1" applyFont="1" applyBorder="1" applyAlignment="1">
      <alignment horizontal="right" vertical="center" wrapText="1"/>
    </xf>
    <xf numFmtId="0" fontId="34" fillId="0" borderId="2" xfId="0" applyFont="1" applyBorder="1" applyAlignment="1">
      <alignment horizontal="center" vertical="center" shrinkToFit="1"/>
    </xf>
    <xf numFmtId="0" fontId="25" fillId="0" borderId="2" xfId="0" applyFont="1" applyBorder="1" applyAlignment="1">
      <alignment horizontal="center" vertical="center" shrinkToFit="1"/>
    </xf>
    <xf numFmtId="31" fontId="8" fillId="15" borderId="0" xfId="0" applyNumberFormat="1" applyFont="1" applyFill="1"/>
    <xf numFmtId="0" fontId="79" fillId="0" borderId="2" xfId="0" applyFont="1" applyBorder="1" applyAlignment="1">
      <alignment horizontal="right" vertical="center" shrinkToFit="1"/>
    </xf>
    <xf numFmtId="43" fontId="79" fillId="0" borderId="2" xfId="150" applyFont="1" applyBorder="1" applyAlignment="1">
      <alignment horizontal="right" vertical="center" shrinkToFit="1"/>
    </xf>
    <xf numFmtId="49" fontId="79" fillId="0" borderId="2" xfId="0" applyNumberFormat="1" applyFont="1" applyBorder="1" applyAlignment="1">
      <alignment horizontal="center" vertical="center" shrinkToFit="1"/>
    </xf>
    <xf numFmtId="0" fontId="56" fillId="0" borderId="2" xfId="0" applyFont="1" applyBorder="1" applyAlignment="1">
      <alignment horizontal="center" vertical="center" shrinkToFit="1"/>
    </xf>
    <xf numFmtId="0" fontId="79" fillId="0" borderId="2" xfId="0" applyFont="1" applyBorder="1" applyAlignment="1">
      <alignment horizontal="left" vertical="center" shrinkToFit="1"/>
    </xf>
    <xf numFmtId="0" fontId="56" fillId="0" borderId="2" xfId="0" applyFont="1" applyBorder="1" applyAlignment="1">
      <alignment horizontal="left" vertical="center" shrinkToFit="1"/>
    </xf>
    <xf numFmtId="0" fontId="34" fillId="0" borderId="2" xfId="0" applyNumberFormat="1" applyFont="1" applyBorder="1" applyAlignment="1">
      <alignment horizontal="right" vertical="center" shrinkToFit="1"/>
    </xf>
    <xf numFmtId="43" fontId="34" fillId="0" borderId="2" xfId="150" applyFont="1" applyBorder="1" applyAlignment="1">
      <alignment horizontal="center" vertical="center" shrinkToFit="1"/>
    </xf>
    <xf numFmtId="43" fontId="34" fillId="0" borderId="2" xfId="150" applyFont="1" applyBorder="1" applyAlignment="1">
      <alignment horizontal="right" vertical="center" shrinkToFit="1"/>
    </xf>
    <xf numFmtId="43" fontId="34" fillId="0" borderId="2" xfId="150" applyFont="1" applyBorder="1" applyAlignment="1" applyProtection="1">
      <alignment horizontal="right" vertical="center" shrinkToFit="1"/>
    </xf>
    <xf numFmtId="43" fontId="34" fillId="0" borderId="13" xfId="150" applyFont="1" applyBorder="1" applyAlignment="1">
      <alignment horizontal="right" vertical="center" wrapText="1" shrinkToFit="1"/>
    </xf>
    <xf numFmtId="43" fontId="34" fillId="0" borderId="2" xfId="150" applyFont="1" applyBorder="1" applyAlignment="1">
      <alignment horizontal="right" vertical="center" wrapText="1" shrinkToFit="1"/>
    </xf>
    <xf numFmtId="0" fontId="34" fillId="0" borderId="13" xfId="0" applyFont="1" applyBorder="1" applyAlignment="1">
      <alignment horizontal="center" vertical="center" shrinkToFit="1"/>
    </xf>
    <xf numFmtId="0" fontId="34" fillId="0" borderId="2" xfId="0" applyFont="1" applyBorder="1" applyAlignment="1">
      <alignment horizontal="center" vertical="center" shrinkToFit="1"/>
    </xf>
    <xf numFmtId="0" fontId="34" fillId="0" borderId="15" xfId="0" applyFont="1" applyBorder="1" applyAlignment="1">
      <alignment horizontal="center" vertical="center" shrinkToFit="1"/>
    </xf>
    <xf numFmtId="0" fontId="2" fillId="16" borderId="0" xfId="151" applyFill="1">
      <alignment vertical="center"/>
    </xf>
    <xf numFmtId="0" fontId="2" fillId="16" borderId="0" xfId="151" applyFill="1" applyAlignment="1">
      <alignment horizontal="centerContinuous" vertical="center"/>
    </xf>
    <xf numFmtId="0" fontId="2" fillId="16" borderId="0" xfId="151" applyFill="1" applyAlignment="1">
      <alignment horizontal="left" vertical="center"/>
    </xf>
    <xf numFmtId="0" fontId="2" fillId="16" borderId="0" xfId="151" applyFill="1" applyAlignment="1">
      <alignment horizontal="center" vertical="center"/>
    </xf>
    <xf numFmtId="0" fontId="90" fillId="0" borderId="2" xfId="153" applyFont="1" applyBorder="1" applyAlignment="1">
      <alignment horizontal="justify" vertical="center"/>
    </xf>
    <xf numFmtId="0" fontId="91" fillId="0" borderId="2" xfId="153" applyFont="1" applyBorder="1" applyAlignment="1">
      <alignment vertical="center"/>
    </xf>
    <xf numFmtId="0" fontId="90" fillId="0" borderId="2" xfId="153" applyFont="1" applyBorder="1" applyAlignment="1">
      <alignment vertical="center" wrapText="1"/>
    </xf>
    <xf numFmtId="0" fontId="91" fillId="0" borderId="2" xfId="153" applyFont="1" applyBorder="1" applyAlignment="1">
      <alignment horizontal="left" vertical="center" wrapText="1"/>
    </xf>
    <xf numFmtId="217" fontId="91" fillId="0" borderId="2" xfId="154" applyNumberFormat="1" applyFont="1" applyFill="1" applyBorder="1" applyAlignment="1" applyProtection="1">
      <alignment horizontal="right" vertical="center"/>
      <protection hidden="1"/>
    </xf>
    <xf numFmtId="0" fontId="91" fillId="0" borderId="2" xfId="154" applyNumberFormat="1" applyFont="1" applyFill="1" applyBorder="1" applyAlignment="1" applyProtection="1">
      <alignment horizontal="right" vertical="center"/>
      <protection hidden="1"/>
    </xf>
    <xf numFmtId="0" fontId="79" fillId="0" borderId="2" xfId="127" applyFont="1" applyBorder="1" applyAlignment="1" applyProtection="1">
      <alignment horizontal="left" vertical="center" shrinkToFit="1"/>
    </xf>
    <xf numFmtId="0" fontId="91" fillId="0" borderId="2" xfId="153" applyNumberFormat="1" applyFont="1" applyBorder="1" applyAlignment="1">
      <alignment horizontal="left" vertical="center" wrapText="1"/>
    </xf>
    <xf numFmtId="0" fontId="90" fillId="0" borderId="2" xfId="153" applyFont="1" applyBorder="1" applyAlignment="1">
      <alignment horizontal="justify" vertical="center" wrapText="1"/>
    </xf>
    <xf numFmtId="0" fontId="91" fillId="0" borderId="2" xfId="153" applyFont="1" applyBorder="1" applyAlignment="1">
      <alignment horizontal="left" vertical="center"/>
    </xf>
    <xf numFmtId="0" fontId="90" fillId="17" borderId="2" xfId="153" applyFont="1" applyFill="1" applyBorder="1" applyAlignment="1">
      <alignment horizontal="left" vertical="center" wrapText="1"/>
    </xf>
    <xf numFmtId="217" fontId="91" fillId="17" borderId="2" xfId="154" applyNumberFormat="1" applyFont="1" applyFill="1" applyBorder="1" applyAlignment="1" applyProtection="1">
      <alignment horizontal="right" vertical="center"/>
      <protection hidden="1"/>
    </xf>
    <xf numFmtId="217" fontId="90" fillId="17" borderId="2" xfId="154" applyNumberFormat="1" applyFont="1" applyFill="1" applyBorder="1" applyAlignment="1" applyProtection="1">
      <alignment horizontal="right" vertical="center"/>
      <protection hidden="1"/>
    </xf>
    <xf numFmtId="0" fontId="91" fillId="17" borderId="2" xfId="154" applyNumberFormat="1" applyFont="1" applyFill="1" applyBorder="1" applyAlignment="1" applyProtection="1">
      <alignment horizontal="right" vertical="center"/>
      <protection hidden="1"/>
    </xf>
    <xf numFmtId="0" fontId="90" fillId="17" borderId="2" xfId="153" applyFont="1" applyFill="1" applyBorder="1" applyAlignment="1">
      <alignment vertical="center" wrapText="1"/>
    </xf>
    <xf numFmtId="0" fontId="90" fillId="17" borderId="2" xfId="153" applyFont="1" applyFill="1" applyBorder="1" applyAlignment="1">
      <alignment horizontal="center" vertical="center" wrapText="1"/>
    </xf>
    <xf numFmtId="43" fontId="91" fillId="17" borderId="2" xfId="153" applyNumberFormat="1" applyFont="1" applyFill="1" applyBorder="1" applyAlignment="1">
      <alignment vertical="center"/>
    </xf>
    <xf numFmtId="0" fontId="90" fillId="17" borderId="2" xfId="153" applyFont="1" applyFill="1" applyBorder="1" applyAlignment="1">
      <alignment horizontal="left" vertical="center"/>
    </xf>
    <xf numFmtId="0" fontId="90" fillId="17" borderId="2" xfId="153" applyFont="1" applyFill="1" applyBorder="1" applyAlignment="1">
      <alignment vertical="center"/>
    </xf>
    <xf numFmtId="0" fontId="90" fillId="18" borderId="32" xfId="153" applyFont="1" applyFill="1" applyBorder="1" applyAlignment="1">
      <alignment horizontal="left" vertical="center"/>
    </xf>
    <xf numFmtId="0" fontId="90" fillId="18" borderId="33" xfId="153" applyFont="1" applyFill="1" applyBorder="1" applyAlignment="1">
      <alignment horizontal="center" vertical="center"/>
    </xf>
    <xf numFmtId="0" fontId="90" fillId="18" borderId="32" xfId="153" applyFont="1" applyFill="1" applyBorder="1" applyAlignment="1">
      <alignment vertical="center" wrapText="1"/>
    </xf>
    <xf numFmtId="0" fontId="89" fillId="0" borderId="34" xfId="152" applyNumberFormat="1" applyFont="1" applyFill="1" applyBorder="1" applyAlignment="1" applyProtection="1">
      <alignment horizontal="center" vertical="center"/>
    </xf>
    <xf numFmtId="0" fontId="89" fillId="0" borderId="35" xfId="152" applyNumberFormat="1" applyFont="1" applyFill="1" applyBorder="1" applyAlignment="1" applyProtection="1">
      <alignment horizontal="center" vertical="center"/>
    </xf>
    <xf numFmtId="0" fontId="89" fillId="0" borderId="36" xfId="152" applyNumberFormat="1" applyFont="1" applyFill="1" applyBorder="1" applyAlignment="1" applyProtection="1">
      <alignment horizontal="center" vertical="center"/>
    </xf>
    <xf numFmtId="217" fontId="89" fillId="0" borderId="37" xfId="152" applyNumberFormat="1" applyFont="1" applyFill="1" applyBorder="1" applyAlignment="1" applyProtection="1">
      <alignment horizontal="right" vertical="center"/>
    </xf>
    <xf numFmtId="0" fontId="89" fillId="0" borderId="37" xfId="152" applyNumberFormat="1" applyFont="1" applyFill="1" applyBorder="1" applyAlignment="1" applyProtection="1">
      <alignment horizontal="center" vertical="center"/>
    </xf>
    <xf numFmtId="217" fontId="89" fillId="0" borderId="38" xfId="152" applyNumberFormat="1" applyFont="1" applyFill="1" applyBorder="1" applyAlignment="1" applyProtection="1">
      <alignment horizontal="right" vertical="center"/>
    </xf>
    <xf numFmtId="0" fontId="89" fillId="0" borderId="2" xfId="152" applyNumberFormat="1" applyFont="1" applyFill="1" applyBorder="1" applyAlignment="1" applyProtection="1">
      <alignment horizontal="left" vertical="center"/>
    </xf>
    <xf numFmtId="217" fontId="89" fillId="0" borderId="2" xfId="152" applyNumberFormat="1" applyFont="1" applyFill="1" applyBorder="1" applyAlignment="1" applyProtection="1">
      <alignment horizontal="right" vertical="center"/>
    </xf>
    <xf numFmtId="0" fontId="89" fillId="0" borderId="2" xfId="152" applyNumberFormat="1" applyFont="1" applyFill="1" applyBorder="1" applyAlignment="1" applyProtection="1">
      <alignment horizontal="left" vertical="center" shrinkToFit="1"/>
    </xf>
    <xf numFmtId="217" fontId="89" fillId="0" borderId="2" xfId="152" applyNumberFormat="1" applyFont="1" applyFill="1" applyBorder="1" applyAlignment="1" applyProtection="1">
      <alignment horizontal="right" vertical="center" shrinkToFit="1"/>
    </xf>
    <xf numFmtId="0" fontId="89" fillId="0" borderId="2" xfId="152" applyNumberFormat="1" applyFont="1" applyFill="1" applyBorder="1" applyAlignment="1" applyProtection="1">
      <alignment horizontal="left" vertical="center" wrapText="1"/>
    </xf>
    <xf numFmtId="217" fontId="89" fillId="0" borderId="2" xfId="152" applyNumberFormat="1" applyFont="1" applyFill="1" applyBorder="1" applyAlignment="1" applyProtection="1">
      <alignment vertical="center"/>
    </xf>
    <xf numFmtId="0" fontId="89" fillId="0" borderId="2" xfId="152" applyNumberFormat="1" applyFont="1" applyFill="1" applyBorder="1" applyAlignment="1" applyProtection="1">
      <alignment vertical="center"/>
    </xf>
    <xf numFmtId="0" fontId="2" fillId="0" borderId="0" xfId="151" applyFill="1">
      <alignment vertical="center"/>
    </xf>
    <xf numFmtId="0" fontId="2" fillId="0" borderId="0" xfId="151" applyFill="1" applyBorder="1" applyAlignment="1">
      <alignment horizontal="centerContinuous" vertical="center"/>
    </xf>
    <xf numFmtId="0" fontId="2" fillId="0" borderId="0" xfId="151" applyFill="1" applyBorder="1" applyAlignment="1">
      <alignment horizontal="left" vertical="center"/>
    </xf>
    <xf numFmtId="0" fontId="2" fillId="0" borderId="0" xfId="151" applyFill="1" applyBorder="1" applyAlignment="1">
      <alignment horizontal="center" vertical="center"/>
    </xf>
    <xf numFmtId="0" fontId="34" fillId="0" borderId="2" xfId="0" applyFont="1" applyBorder="1" applyAlignment="1">
      <alignment horizontal="center" vertical="center" shrinkToFit="1"/>
    </xf>
    <xf numFmtId="43" fontId="34" fillId="0" borderId="2" xfId="150" applyFont="1" applyFill="1" applyBorder="1" applyAlignment="1">
      <alignment horizontal="center" vertical="center" shrinkToFit="1"/>
    </xf>
    <xf numFmtId="0" fontId="10" fillId="0" borderId="0" xfId="0" applyFont="1" applyFill="1" applyAlignment="1">
      <alignment horizontal="center" vertical="center"/>
    </xf>
    <xf numFmtId="43" fontId="34" fillId="0" borderId="13" xfId="150" applyFont="1" applyFill="1" applyBorder="1" applyAlignment="1">
      <alignment horizontal="center" vertical="center" shrinkToFit="1"/>
    </xf>
    <xf numFmtId="221" fontId="34" fillId="0" borderId="2" xfId="0" applyNumberFormat="1" applyFont="1" applyBorder="1" applyAlignment="1">
      <alignment horizontal="center" vertical="center" wrapText="1" shrinkToFit="1"/>
    </xf>
    <xf numFmtId="0" fontId="10" fillId="15" borderId="0" xfId="0" applyFont="1" applyFill="1" applyAlignment="1">
      <alignment horizontal="center" vertical="center"/>
    </xf>
    <xf numFmtId="0" fontId="34" fillId="0" borderId="2" xfId="0" applyFont="1" applyBorder="1" applyAlignment="1">
      <alignment horizontal="center" vertical="center" shrinkToFit="1"/>
    </xf>
    <xf numFmtId="9" fontId="10" fillId="0" borderId="0" xfId="0" applyNumberFormat="1" applyFont="1" applyAlignment="1">
      <alignment horizontal="center" vertical="center"/>
    </xf>
    <xf numFmtId="0" fontId="34" fillId="0" borderId="2" xfId="0" applyFont="1" applyBorder="1" applyAlignment="1">
      <alignment horizontal="center" vertical="center" shrinkToFit="1"/>
    </xf>
    <xf numFmtId="221" fontId="34" fillId="0" borderId="2" xfId="0" applyNumberFormat="1" applyFont="1" applyFill="1" applyBorder="1" applyAlignment="1">
      <alignment horizontal="center" vertical="center" wrapText="1" shrinkToFit="1"/>
    </xf>
    <xf numFmtId="43" fontId="34" fillId="0" borderId="13" xfId="150" applyFont="1" applyFill="1" applyBorder="1" applyAlignment="1">
      <alignment horizontal="right" vertical="center" wrapText="1" shrinkToFit="1"/>
    </xf>
    <xf numFmtId="43" fontId="34" fillId="0" borderId="2" xfId="150" applyFont="1" applyFill="1" applyBorder="1" applyAlignment="1">
      <alignment horizontal="right" vertical="center" wrapText="1" shrinkToFit="1"/>
    </xf>
    <xf numFmtId="0" fontId="96" fillId="0" borderId="2" xfId="0" applyFont="1" applyFill="1" applyBorder="1" applyAlignment="1">
      <alignment horizontal="center" vertical="center"/>
    </xf>
    <xf numFmtId="43" fontId="34" fillId="0" borderId="2" xfId="150" applyFont="1" applyFill="1" applyBorder="1" applyAlignment="1">
      <alignment horizontal="right" vertical="center" shrinkToFit="1"/>
    </xf>
    <xf numFmtId="0" fontId="34" fillId="0" borderId="2" xfId="0" applyFont="1" applyBorder="1" applyAlignment="1">
      <alignment horizontal="center" vertical="center" shrinkToFit="1"/>
    </xf>
    <xf numFmtId="0" fontId="35" fillId="0" borderId="0" xfId="0" applyFont="1" applyFill="1" applyAlignment="1">
      <alignment vertical="center"/>
    </xf>
    <xf numFmtId="0" fontId="10" fillId="0" borderId="0" xfId="0" applyFont="1" applyFill="1" applyAlignment="1">
      <alignment vertical="center"/>
    </xf>
    <xf numFmtId="182" fontId="34" fillId="0" borderId="0" xfId="0" applyNumberFormat="1" applyFont="1" applyFill="1" applyAlignment="1">
      <alignment vertical="center"/>
    </xf>
    <xf numFmtId="0" fontId="25" fillId="0" borderId="2" xfId="0" applyFont="1" applyFill="1" applyBorder="1" applyAlignment="1">
      <alignment horizontal="center" vertical="center" shrinkToFit="1"/>
    </xf>
    <xf numFmtId="218" fontId="34" fillId="0" borderId="2" xfId="0" applyNumberFormat="1" applyFont="1" applyFill="1" applyBorder="1" applyAlignment="1">
      <alignment horizontal="center" vertical="center" shrinkToFit="1"/>
    </xf>
    <xf numFmtId="0" fontId="10" fillId="0" borderId="2" xfId="0" applyFont="1" applyFill="1" applyBorder="1" applyAlignment="1">
      <alignment vertical="center"/>
    </xf>
    <xf numFmtId="14" fontId="34" fillId="0" borderId="2" xfId="0" applyNumberFormat="1" applyFont="1" applyFill="1" applyBorder="1" applyAlignment="1">
      <alignment horizontal="center" vertical="center" shrinkToFit="1"/>
    </xf>
    <xf numFmtId="0" fontId="10" fillId="0" borderId="2" xfId="0" applyFont="1" applyFill="1" applyBorder="1" applyAlignment="1">
      <alignment horizontal="left" vertical="center"/>
    </xf>
    <xf numFmtId="0" fontId="34" fillId="0" borderId="2" xfId="0" applyFont="1" applyFill="1" applyBorder="1" applyAlignment="1">
      <alignment vertical="center" shrinkToFit="1"/>
    </xf>
    <xf numFmtId="49" fontId="34" fillId="0" borderId="19" xfId="0" applyNumberFormat="1" applyFont="1" applyFill="1" applyBorder="1" applyAlignment="1">
      <alignment horizontal="left" vertical="center" shrinkToFit="1"/>
    </xf>
    <xf numFmtId="49" fontId="34" fillId="0" borderId="0" xfId="0" applyNumberFormat="1" applyFont="1" applyFill="1" applyAlignment="1">
      <alignment vertical="center" shrinkToFit="1"/>
    </xf>
    <xf numFmtId="220" fontId="34" fillId="0" borderId="0" xfId="0" applyNumberFormat="1" applyFont="1" applyFill="1" applyAlignment="1">
      <alignment vertical="center" shrinkToFit="1"/>
    </xf>
    <xf numFmtId="182" fontId="34" fillId="0" borderId="0" xfId="0" applyNumberFormat="1" applyFont="1" applyFill="1" applyAlignment="1">
      <alignment horizontal="center" vertical="center"/>
    </xf>
    <xf numFmtId="0" fontId="34" fillId="0" borderId="0" xfId="0" applyNumberFormat="1" applyFont="1" applyFill="1" applyAlignment="1">
      <alignment horizontal="center" vertical="center"/>
    </xf>
    <xf numFmtId="43" fontId="34" fillId="0" borderId="2" xfId="0" applyNumberFormat="1" applyFont="1" applyFill="1" applyBorder="1" applyAlignment="1">
      <alignment horizontal="right" vertical="center" shrinkToFit="1"/>
    </xf>
    <xf numFmtId="43" fontId="34" fillId="0" borderId="2" xfId="158" applyFont="1" applyFill="1" applyBorder="1" applyAlignment="1">
      <alignment horizontal="right" vertical="center" shrinkToFit="1"/>
    </xf>
    <xf numFmtId="0" fontId="0" fillId="0" borderId="0" xfId="0" applyFill="1"/>
    <xf numFmtId="0" fontId="34" fillId="0" borderId="0" xfId="0" applyFont="1" applyFill="1" applyAlignment="1">
      <alignment vertical="center"/>
    </xf>
    <xf numFmtId="0" fontId="59" fillId="0" borderId="0" xfId="0" applyFont="1" applyFill="1" applyAlignment="1">
      <alignment vertical="center"/>
    </xf>
    <xf numFmtId="0" fontId="34" fillId="0" borderId="0" xfId="0" applyFont="1" applyFill="1" applyAlignment="1">
      <alignment vertical="center" shrinkToFit="1"/>
    </xf>
    <xf numFmtId="0" fontId="34" fillId="0" borderId="2" xfId="0" applyFont="1" applyFill="1" applyBorder="1" applyAlignment="1">
      <alignment horizontal="left" vertical="center" shrinkToFit="1"/>
    </xf>
    <xf numFmtId="0" fontId="34" fillId="0" borderId="2" xfId="0" applyFont="1" applyFill="1" applyBorder="1" applyAlignment="1">
      <alignment horizontal="center" vertical="center" shrinkToFit="1"/>
    </xf>
    <xf numFmtId="0" fontId="59" fillId="0" borderId="0" xfId="0" applyFont="1" applyFill="1" applyAlignment="1">
      <alignment vertical="center" shrinkToFit="1"/>
    </xf>
    <xf numFmtId="0" fontId="34" fillId="0" borderId="13" xfId="0" applyFont="1" applyFill="1" applyBorder="1" applyAlignment="1">
      <alignment horizontal="center" vertical="center" shrinkToFit="1"/>
    </xf>
    <xf numFmtId="0" fontId="6" fillId="0" borderId="0" xfId="0" applyFont="1" applyFill="1" applyAlignment="1">
      <alignment vertical="center" shrinkToFit="1"/>
    </xf>
    <xf numFmtId="218" fontId="34" fillId="0" borderId="2" xfId="0" applyNumberFormat="1" applyFont="1" applyFill="1" applyBorder="1" applyAlignment="1">
      <alignment horizontal="right" vertical="center" shrinkToFit="1"/>
    </xf>
    <xf numFmtId="215" fontId="34" fillId="0" borderId="2" xfId="0" applyNumberFormat="1" applyFont="1" applyFill="1" applyBorder="1" applyAlignment="1">
      <alignment horizontal="center" vertical="center" shrinkToFit="1"/>
    </xf>
    <xf numFmtId="43" fontId="34" fillId="0" borderId="2" xfId="158" applyFont="1" applyFill="1" applyBorder="1" applyAlignment="1">
      <alignment horizontal="center" vertical="center" shrinkToFit="1"/>
    </xf>
    <xf numFmtId="0" fontId="10" fillId="0" borderId="2" xfId="0" applyFont="1" applyFill="1" applyBorder="1" applyAlignment="1">
      <alignment horizontal="center" vertical="center"/>
    </xf>
    <xf numFmtId="43" fontId="34" fillId="0" borderId="13" xfId="158" applyFont="1" applyFill="1" applyBorder="1" applyAlignment="1">
      <alignment horizontal="center" vertical="center" shrinkToFit="1"/>
    </xf>
    <xf numFmtId="218" fontId="34" fillId="15" borderId="2" xfId="0" applyNumberFormat="1" applyFont="1" applyFill="1" applyBorder="1" applyAlignment="1">
      <alignment horizontal="right" vertical="center" shrinkToFit="1"/>
    </xf>
    <xf numFmtId="0" fontId="34" fillId="15" borderId="2" xfId="0" applyFont="1" applyFill="1" applyBorder="1" applyAlignment="1">
      <alignment horizontal="center" vertical="center" wrapText="1" shrinkToFit="1"/>
    </xf>
    <xf numFmtId="221" fontId="34" fillId="15" borderId="2" xfId="0" applyNumberFormat="1" applyFont="1" applyFill="1" applyBorder="1" applyAlignment="1">
      <alignment horizontal="center" vertical="center" wrapText="1" shrinkToFit="1"/>
    </xf>
    <xf numFmtId="0" fontId="25" fillId="15" borderId="2" xfId="0" applyFont="1" applyFill="1" applyBorder="1" applyAlignment="1">
      <alignment horizontal="center" vertical="center" wrapText="1" shrinkToFit="1"/>
    </xf>
    <xf numFmtId="43" fontId="34" fillId="15" borderId="13" xfId="150" applyFont="1" applyFill="1" applyBorder="1" applyAlignment="1">
      <alignment horizontal="right" vertical="center" wrapText="1" shrinkToFit="1"/>
    </xf>
    <xf numFmtId="43" fontId="34" fillId="15" borderId="2" xfId="150" applyFont="1" applyFill="1" applyBorder="1" applyAlignment="1">
      <alignment horizontal="right" vertical="center" wrapText="1" shrinkToFit="1"/>
    </xf>
    <xf numFmtId="0" fontId="34" fillId="0" borderId="2" xfId="0" applyFont="1" applyFill="1" applyBorder="1" applyAlignment="1">
      <alignment horizontal="center" vertical="center" shrinkToFit="1"/>
    </xf>
    <xf numFmtId="0" fontId="34" fillId="0" borderId="2" xfId="0" applyFont="1" applyFill="1" applyBorder="1" applyAlignment="1">
      <alignment horizontal="center" vertical="center" shrinkToFit="1"/>
    </xf>
    <xf numFmtId="0" fontId="10" fillId="0" borderId="2" xfId="0" applyFont="1" applyFill="1" applyBorder="1" applyAlignment="1">
      <alignment horizontal="center" vertical="center"/>
    </xf>
    <xf numFmtId="182" fontId="34" fillId="0" borderId="0" xfId="0" applyNumberFormat="1" applyFont="1" applyFill="1" applyAlignment="1">
      <alignment horizontal="center" vertical="center"/>
    </xf>
    <xf numFmtId="0" fontId="34" fillId="0" borderId="0" xfId="0" applyNumberFormat="1" applyFont="1" applyFill="1" applyAlignment="1">
      <alignment horizontal="center" vertical="center"/>
    </xf>
    <xf numFmtId="0" fontId="25" fillId="0" borderId="2" xfId="0" applyFont="1" applyFill="1" applyBorder="1" applyAlignment="1">
      <alignment horizontal="left" vertical="center" shrinkToFit="1"/>
    </xf>
    <xf numFmtId="10" fontId="10" fillId="0" borderId="0" xfId="0" applyNumberFormat="1" applyFont="1" applyFill="1" applyAlignment="1">
      <alignment horizontal="center" vertical="center"/>
    </xf>
    <xf numFmtId="0" fontId="34" fillId="0" borderId="2" xfId="0" applyFont="1" applyFill="1" applyBorder="1" applyAlignment="1">
      <alignment horizontal="center" vertical="center" shrinkToFit="1"/>
    </xf>
    <xf numFmtId="0" fontId="34" fillId="15" borderId="2" xfId="0" applyFont="1" applyFill="1" applyBorder="1" applyAlignment="1">
      <alignment horizontal="left" vertical="center" shrinkToFit="1"/>
    </xf>
    <xf numFmtId="0" fontId="34" fillId="15" borderId="2" xfId="0" applyFont="1" applyFill="1" applyBorder="1" applyAlignment="1">
      <alignment horizontal="center" vertical="center" shrinkToFit="1"/>
    </xf>
    <xf numFmtId="215" fontId="34" fillId="15" borderId="2" xfId="0" applyNumberFormat="1" applyFont="1" applyFill="1" applyBorder="1" applyAlignment="1">
      <alignment horizontal="center" vertical="center" shrinkToFit="1"/>
    </xf>
    <xf numFmtId="43" fontId="34" fillId="15" borderId="13" xfId="150" applyFont="1" applyFill="1" applyBorder="1" applyAlignment="1">
      <alignment horizontal="center" vertical="center" shrinkToFit="1"/>
    </xf>
    <xf numFmtId="43" fontId="34" fillId="15" borderId="2" xfId="150" applyFont="1" applyFill="1" applyBorder="1" applyAlignment="1">
      <alignment horizontal="center" vertical="center" shrinkToFit="1"/>
    </xf>
    <xf numFmtId="0" fontId="10" fillId="15" borderId="2" xfId="0" applyFont="1" applyFill="1" applyBorder="1" applyAlignment="1">
      <alignment horizontal="center" vertical="center"/>
    </xf>
    <xf numFmtId="43" fontId="34" fillId="15" borderId="2" xfId="150" applyFont="1" applyFill="1" applyBorder="1" applyAlignment="1">
      <alignment horizontal="right" vertical="center" shrinkToFit="1"/>
    </xf>
    <xf numFmtId="218" fontId="34" fillId="15" borderId="2" xfId="0" applyNumberFormat="1" applyFont="1" applyFill="1" applyBorder="1" applyAlignment="1">
      <alignment horizontal="center" vertical="center" shrinkToFit="1"/>
    </xf>
    <xf numFmtId="0" fontId="10" fillId="15" borderId="2" xfId="0" applyFont="1" applyFill="1" applyBorder="1" applyAlignment="1">
      <alignment vertical="center"/>
    </xf>
    <xf numFmtId="0" fontId="10" fillId="15" borderId="0" xfId="0" applyFont="1" applyFill="1" applyAlignment="1">
      <alignment vertical="center"/>
    </xf>
    <xf numFmtId="0" fontId="96" fillId="15" borderId="2" xfId="0" applyFont="1" applyFill="1" applyBorder="1" applyAlignment="1">
      <alignment vertical="center"/>
    </xf>
    <xf numFmtId="0" fontId="34" fillId="0" borderId="2" xfId="0" applyFont="1" applyBorder="1" applyAlignment="1">
      <alignment horizontal="center" vertical="center" shrinkToFit="1"/>
    </xf>
    <xf numFmtId="182" fontId="34" fillId="0" borderId="0" xfId="0" applyNumberFormat="1" applyFont="1" applyFill="1" applyAlignment="1">
      <alignment horizontal="center" vertical="center"/>
    </xf>
    <xf numFmtId="0" fontId="34" fillId="0" borderId="2" xfId="122" applyFont="1" applyBorder="1" applyAlignment="1">
      <alignment vertical="center" shrinkToFit="1"/>
    </xf>
    <xf numFmtId="187" fontId="30" fillId="0" borderId="0" xfId="104" applyNumberFormat="1" applyFont="1" applyFill="1" applyBorder="1" applyAlignment="1" applyProtection="1">
      <alignment horizontal="center"/>
      <protection locked="0"/>
    </xf>
    <xf numFmtId="187" fontId="31" fillId="0" borderId="0" xfId="104" applyNumberFormat="1" applyFont="1" applyFill="1" applyBorder="1" applyAlignment="1" applyProtection="1">
      <alignment horizontal="center"/>
      <protection locked="0"/>
    </xf>
    <xf numFmtId="0" fontId="6" fillId="0" borderId="0" xfId="104" applyNumberFormat="1" applyFont="1" applyFill="1" applyBorder="1" applyAlignment="1" applyProtection="1">
      <alignment horizontal="center"/>
      <protection locked="0"/>
    </xf>
    <xf numFmtId="187" fontId="9" fillId="0" borderId="20" xfId="104" applyNumberFormat="1" applyFont="1" applyFill="1" applyBorder="1" applyAlignment="1" applyProtection="1">
      <alignment horizontal="left"/>
      <protection locked="0"/>
    </xf>
    <xf numFmtId="187" fontId="6" fillId="0" borderId="20" xfId="104" applyNumberFormat="1" applyFont="1" applyFill="1" applyBorder="1" applyAlignment="1" applyProtection="1">
      <alignment horizontal="left"/>
      <protection locked="0"/>
    </xf>
    <xf numFmtId="0" fontId="81" fillId="0" borderId="25" xfId="0" applyFont="1" applyBorder="1" applyAlignment="1">
      <alignment horizontal="center" vertical="center" wrapText="1"/>
    </xf>
    <xf numFmtId="0" fontId="81" fillId="0" borderId="28" xfId="0" applyFont="1" applyBorder="1" applyAlignment="1">
      <alignment horizontal="center" vertical="center" wrapText="1"/>
    </xf>
    <xf numFmtId="0" fontId="94" fillId="16" borderId="0" xfId="151" applyFont="1" applyFill="1" applyAlignment="1">
      <alignment horizontal="center" vertical="center"/>
    </xf>
    <xf numFmtId="0" fontId="95" fillId="0" borderId="31" xfId="151" applyFont="1" applyFill="1" applyBorder="1" applyAlignment="1">
      <alignment horizontal="center" vertical="center"/>
    </xf>
    <xf numFmtId="0" fontId="34" fillId="0" borderId="2" xfId="0" applyFont="1" applyFill="1" applyBorder="1" applyAlignment="1">
      <alignment horizontal="center" vertical="center" shrinkToFit="1"/>
    </xf>
    <xf numFmtId="182" fontId="34" fillId="0" borderId="0" xfId="0" applyNumberFormat="1" applyFont="1" applyAlignment="1">
      <alignment horizontal="center" vertical="center"/>
    </xf>
    <xf numFmtId="0" fontId="35" fillId="0" borderId="0" xfId="0" applyFont="1" applyAlignment="1">
      <alignment horizontal="center" vertical="center" wrapText="1"/>
    </xf>
    <xf numFmtId="0" fontId="79" fillId="0" borderId="19" xfId="0" applyFont="1" applyBorder="1" applyAlignment="1">
      <alignment horizontal="right" vertical="center" shrinkToFit="1"/>
    </xf>
    <xf numFmtId="182" fontId="57" fillId="0" borderId="0" xfId="0" applyNumberFormat="1" applyFont="1" applyAlignment="1">
      <alignment horizontal="center" vertical="center"/>
    </xf>
    <xf numFmtId="0" fontId="34" fillId="0" borderId="14" xfId="0" applyFont="1" applyBorder="1" applyAlignment="1">
      <alignment horizontal="center" vertical="center" shrinkToFit="1"/>
    </xf>
    <xf numFmtId="0" fontId="34" fillId="0" borderId="13" xfId="0" applyFont="1" applyBorder="1" applyAlignment="1">
      <alignment horizontal="center" vertical="center" shrinkToFit="1"/>
    </xf>
    <xf numFmtId="182" fontId="34" fillId="0" borderId="0" xfId="0" applyNumberFormat="1" applyFont="1" applyAlignment="1">
      <alignment horizontal="left" vertical="center"/>
    </xf>
    <xf numFmtId="0" fontId="34" fillId="0" borderId="19" xfId="0" applyFont="1" applyBorder="1" applyAlignment="1">
      <alignment horizontal="right" vertical="center" shrinkToFit="1"/>
    </xf>
    <xf numFmtId="0" fontId="79" fillId="0" borderId="14" xfId="0" applyFont="1" applyBorder="1" applyAlignment="1">
      <alignment horizontal="center" vertical="center" shrinkToFit="1"/>
    </xf>
    <xf numFmtId="0" fontId="79" fillId="0" borderId="13" xfId="0" applyFont="1" applyBorder="1" applyAlignment="1">
      <alignment horizontal="center" vertical="center" shrinkToFit="1"/>
    </xf>
    <xf numFmtId="182" fontId="34" fillId="0" borderId="0" xfId="0" applyNumberFormat="1" applyFont="1" applyAlignment="1">
      <alignment horizontal="right" vertical="center"/>
    </xf>
    <xf numFmtId="49" fontId="34" fillId="0" borderId="20" xfId="0" applyNumberFormat="1" applyFont="1" applyBorder="1" applyAlignment="1">
      <alignment horizontal="right" vertical="center"/>
    </xf>
    <xf numFmtId="0" fontId="35" fillId="0" borderId="0" xfId="0" applyFont="1" applyAlignment="1" applyProtection="1">
      <alignment horizontal="center" vertical="center" wrapText="1"/>
    </xf>
    <xf numFmtId="182" fontId="57" fillId="0" borderId="0" xfId="0" applyNumberFormat="1" applyFont="1" applyAlignment="1" applyProtection="1">
      <alignment horizontal="center" vertical="center"/>
    </xf>
    <xf numFmtId="182" fontId="34" fillId="0" borderId="0" xfId="0" applyNumberFormat="1" applyFont="1" applyAlignment="1" applyProtection="1">
      <alignment horizontal="center" vertical="center"/>
    </xf>
    <xf numFmtId="0" fontId="79" fillId="0" borderId="14" xfId="0" applyFont="1" applyBorder="1" applyAlignment="1" applyProtection="1">
      <alignment horizontal="center" vertical="center" shrinkToFit="1"/>
    </xf>
    <xf numFmtId="0" fontId="79" fillId="0" borderId="13" xfId="0" applyFont="1" applyBorder="1" applyAlignment="1" applyProtection="1">
      <alignment horizontal="center" vertical="center" shrinkToFit="1"/>
    </xf>
    <xf numFmtId="0" fontId="34" fillId="0" borderId="0" xfId="0" applyNumberFormat="1" applyFont="1" applyAlignment="1" applyProtection="1">
      <alignment horizontal="right" vertical="center"/>
    </xf>
    <xf numFmtId="0" fontId="79" fillId="0" borderId="20" xfId="0" applyFont="1" applyBorder="1" applyAlignment="1" applyProtection="1">
      <alignment horizontal="right" vertical="center"/>
    </xf>
    <xf numFmtId="0" fontId="34" fillId="0" borderId="0" xfId="0" applyNumberFormat="1" applyFont="1" applyAlignment="1">
      <alignment horizontal="center" vertical="center"/>
    </xf>
    <xf numFmtId="0" fontId="34" fillId="0" borderId="0" xfId="0" applyNumberFormat="1" applyFont="1" applyAlignment="1">
      <alignment horizontal="right" vertical="center"/>
    </xf>
    <xf numFmtId="0" fontId="79" fillId="0" borderId="0" xfId="0" applyFont="1" applyAlignment="1">
      <alignment horizontal="right" vertical="center"/>
    </xf>
    <xf numFmtId="182" fontId="34" fillId="0" borderId="20" xfId="0" applyNumberFormat="1" applyFont="1" applyBorder="1" applyAlignment="1">
      <alignment horizontal="left" vertical="center"/>
    </xf>
    <xf numFmtId="0" fontId="25" fillId="0" borderId="0" xfId="0" applyFont="1" applyBorder="1" applyAlignment="1">
      <alignment horizontal="right" vertical="center" shrinkToFit="1"/>
    </xf>
    <xf numFmtId="0" fontId="34" fillId="0" borderId="0" xfId="0" applyFont="1" applyBorder="1" applyAlignment="1">
      <alignment horizontal="right" vertical="center" shrinkToFit="1"/>
    </xf>
    <xf numFmtId="49" fontId="34" fillId="0" borderId="14" xfId="0" applyNumberFormat="1" applyFont="1" applyBorder="1" applyAlignment="1">
      <alignment horizontal="center" vertical="center" shrinkToFit="1"/>
    </xf>
    <xf numFmtId="49" fontId="34" fillId="0" borderId="13" xfId="0" applyNumberFormat="1" applyFont="1" applyBorder="1" applyAlignment="1">
      <alignment horizontal="center" vertical="center" shrinkToFit="1"/>
    </xf>
    <xf numFmtId="0" fontId="34" fillId="0" borderId="20" xfId="0" applyFont="1" applyBorder="1" applyAlignment="1">
      <alignment horizontal="right" vertical="center"/>
    </xf>
    <xf numFmtId="0" fontId="34" fillId="0" borderId="2" xfId="0" applyFont="1" applyBorder="1" applyAlignment="1">
      <alignment horizontal="center" vertical="center" shrinkToFit="1"/>
    </xf>
    <xf numFmtId="0" fontId="25" fillId="0" borderId="14" xfId="0" applyFont="1" applyBorder="1" applyAlignment="1">
      <alignment horizontal="center" vertical="center" shrinkToFit="1"/>
    </xf>
    <xf numFmtId="0" fontId="57" fillId="0" borderId="19" xfId="0" applyFont="1" applyBorder="1" applyAlignment="1">
      <alignment horizontal="center" vertical="center" shrinkToFit="1"/>
    </xf>
    <xf numFmtId="0" fontId="34" fillId="0" borderId="1" xfId="0" applyFont="1" applyBorder="1" applyAlignment="1">
      <alignment horizontal="center" vertical="center" shrinkToFit="1"/>
    </xf>
    <xf numFmtId="0" fontId="34" fillId="0" borderId="15" xfId="0" applyFont="1" applyBorder="1" applyAlignment="1">
      <alignment horizontal="center" vertical="center" shrinkToFit="1"/>
    </xf>
    <xf numFmtId="0" fontId="35" fillId="0" borderId="0" xfId="0" applyFont="1" applyAlignment="1">
      <alignment horizontal="center" vertical="center"/>
    </xf>
    <xf numFmtId="181" fontId="34" fillId="0" borderId="2" xfId="0" applyNumberFormat="1" applyFont="1" applyBorder="1" applyAlignment="1">
      <alignment horizontal="center" vertical="center" shrinkToFit="1"/>
    </xf>
    <xf numFmtId="0" fontId="25" fillId="0" borderId="0" xfId="0" applyNumberFormat="1" applyFont="1" applyAlignment="1">
      <alignment horizontal="center" vertical="center"/>
    </xf>
    <xf numFmtId="0" fontId="34" fillId="0" borderId="1" xfId="0" applyFont="1" applyBorder="1" applyAlignment="1">
      <alignment horizontal="center" vertical="center" wrapText="1"/>
    </xf>
    <xf numFmtId="0" fontId="34" fillId="0" borderId="15" xfId="0" applyFont="1" applyBorder="1" applyAlignment="1">
      <alignment horizontal="center" vertical="center" wrapText="1"/>
    </xf>
    <xf numFmtId="0" fontId="25" fillId="0" borderId="2" xfId="0" applyFont="1" applyBorder="1" applyAlignment="1">
      <alignment horizontal="center" vertical="center" shrinkToFit="1"/>
    </xf>
    <xf numFmtId="0" fontId="34" fillId="0" borderId="4" xfId="0" applyFont="1" applyBorder="1" applyAlignment="1">
      <alignment horizontal="center" vertical="center" shrinkToFit="1"/>
    </xf>
    <xf numFmtId="0" fontId="34" fillId="0" borderId="1" xfId="0" applyFont="1" applyFill="1" applyBorder="1" applyAlignment="1">
      <alignment horizontal="center" vertical="center" shrinkToFit="1"/>
    </xf>
    <xf numFmtId="0" fontId="34" fillId="0" borderId="15" xfId="0" applyFont="1" applyFill="1" applyBorder="1" applyAlignment="1">
      <alignment horizontal="center" vertical="center" shrinkToFit="1"/>
    </xf>
    <xf numFmtId="49" fontId="34" fillId="0" borderId="2" xfId="0" applyNumberFormat="1" applyFont="1" applyBorder="1" applyAlignment="1">
      <alignment horizontal="center" vertical="center" shrinkToFit="1"/>
    </xf>
    <xf numFmtId="0" fontId="79" fillId="0" borderId="0" xfId="0" applyFont="1" applyAlignment="1">
      <alignment horizontal="center" vertical="center" wrapText="1"/>
    </xf>
    <xf numFmtId="0" fontId="61" fillId="0" borderId="0" xfId="0" applyFont="1" applyAlignment="1">
      <alignment horizontal="center" vertical="center" wrapText="1"/>
    </xf>
    <xf numFmtId="182" fontId="25" fillId="0" borderId="0" xfId="0" applyNumberFormat="1" applyFont="1" applyAlignment="1">
      <alignment horizontal="center" vertical="center"/>
    </xf>
    <xf numFmtId="0" fontId="34" fillId="0" borderId="2"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2" xfId="0" applyFont="1" applyBorder="1" applyAlignment="1">
      <alignment horizontal="center" vertical="center"/>
    </xf>
    <xf numFmtId="0" fontId="25" fillId="0" borderId="1" xfId="0" applyFont="1" applyBorder="1" applyAlignment="1">
      <alignment horizontal="center" vertical="center" wrapText="1"/>
    </xf>
    <xf numFmtId="0" fontId="34" fillId="0" borderId="1" xfId="125" applyFont="1" applyFill="1" applyBorder="1" applyAlignment="1">
      <alignment horizontal="center" vertical="center" wrapText="1"/>
    </xf>
    <xf numFmtId="0" fontId="34" fillId="0" borderId="15" xfId="125" applyFont="1" applyFill="1" applyBorder="1" applyAlignment="1">
      <alignment horizontal="center" vertical="center" wrapText="1"/>
    </xf>
    <xf numFmtId="182" fontId="25" fillId="0" borderId="0" xfId="0" applyNumberFormat="1" applyFont="1" applyAlignment="1">
      <alignment horizontal="right" vertical="center"/>
    </xf>
    <xf numFmtId="0" fontId="34" fillId="0" borderId="4" xfId="0" applyFont="1" applyBorder="1" applyAlignment="1">
      <alignment shrinkToFit="1"/>
    </xf>
    <xf numFmtId="0" fontId="34" fillId="0" borderId="13" xfId="0" applyFont="1" applyBorder="1" applyAlignment="1">
      <alignment shrinkToFit="1"/>
    </xf>
    <xf numFmtId="0" fontId="34" fillId="0" borderId="20" xfId="0" applyFont="1" applyBorder="1" applyAlignment="1">
      <alignment horizontal="right" vertical="center" shrinkToFit="1"/>
    </xf>
    <xf numFmtId="0" fontId="25" fillId="0" borderId="20" xfId="0" applyFont="1" applyBorder="1" applyAlignment="1">
      <alignment horizontal="right" vertical="center" shrinkToFit="1"/>
    </xf>
    <xf numFmtId="0" fontId="25" fillId="0" borderId="20" xfId="0" applyFont="1" applyBorder="1" applyAlignment="1">
      <alignment horizontal="right" vertical="center"/>
    </xf>
    <xf numFmtId="182" fontId="34" fillId="0" borderId="0" xfId="0" applyNumberFormat="1" applyFont="1" applyAlignment="1">
      <alignment horizontal="left" vertical="center" shrinkToFit="1"/>
    </xf>
    <xf numFmtId="0" fontId="25" fillId="0" borderId="15" xfId="0" applyFont="1" applyBorder="1" applyAlignment="1">
      <alignment horizontal="center" vertical="center" wrapText="1"/>
    </xf>
    <xf numFmtId="218" fontId="34" fillId="0" borderId="14" xfId="0" applyNumberFormat="1" applyFont="1" applyBorder="1" applyAlignment="1">
      <alignment horizontal="center" vertical="center" shrinkToFit="1"/>
    </xf>
    <xf numFmtId="218" fontId="34" fillId="0" borderId="13" xfId="0" applyNumberFormat="1" applyFont="1" applyBorder="1" applyAlignment="1">
      <alignment horizontal="center" vertical="center" shrinkToFit="1"/>
    </xf>
    <xf numFmtId="182" fontId="34" fillId="0" borderId="20" xfId="0" applyNumberFormat="1" applyFont="1" applyBorder="1" applyAlignment="1">
      <alignment horizontal="left" vertical="center" shrinkToFit="1"/>
    </xf>
    <xf numFmtId="0" fontId="9" fillId="0" borderId="2" xfId="0" applyFont="1" applyBorder="1" applyAlignment="1">
      <alignment horizontal="center" vertical="center"/>
    </xf>
    <xf numFmtId="0" fontId="6" fillId="0" borderId="2" xfId="0" applyFont="1" applyBorder="1" applyAlignment="1">
      <alignment horizontal="center" vertical="center"/>
    </xf>
    <xf numFmtId="0" fontId="9" fillId="14" borderId="2" xfId="0" applyFont="1" applyFill="1" applyBorder="1" applyAlignment="1">
      <alignment horizontal="center" vertical="center" wrapText="1"/>
    </xf>
    <xf numFmtId="0" fontId="6" fillId="14" borderId="2" xfId="0" applyFont="1" applyFill="1" applyBorder="1" applyAlignment="1">
      <alignment horizontal="center" vertical="center"/>
    </xf>
    <xf numFmtId="0" fontId="34" fillId="0" borderId="21" xfId="0" applyFont="1" applyBorder="1" applyAlignment="1">
      <alignment horizontal="center" vertical="center" wrapText="1"/>
    </xf>
    <xf numFmtId="0" fontId="34" fillId="0" borderId="22"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24" xfId="0" applyFont="1" applyBorder="1" applyAlignment="1">
      <alignment horizontal="center" vertical="center" wrapText="1"/>
    </xf>
    <xf numFmtId="0" fontId="59" fillId="0" borderId="0" xfId="0" applyNumberFormat="1" applyFont="1" applyAlignment="1">
      <alignment horizontal="center" vertical="center"/>
    </xf>
    <xf numFmtId="0" fontId="25" fillId="0" borderId="0" xfId="0" applyNumberFormat="1" applyFont="1" applyAlignment="1">
      <alignment horizontal="right" vertical="center"/>
    </xf>
    <xf numFmtId="0" fontId="59" fillId="0" borderId="0" xfId="0" applyNumberFormat="1" applyFont="1" applyAlignment="1">
      <alignment horizontal="right" vertical="center"/>
    </xf>
    <xf numFmtId="0" fontId="56" fillId="0" borderId="0" xfId="0" applyFont="1" applyAlignment="1">
      <alignment horizontal="center" vertical="center" wrapText="1"/>
    </xf>
    <xf numFmtId="182" fontId="6" fillId="0" borderId="0" xfId="0" applyNumberFormat="1" applyFont="1" applyAlignment="1">
      <alignment horizontal="center" vertical="center"/>
    </xf>
    <xf numFmtId="0" fontId="34" fillId="0" borderId="2" xfId="0" applyFont="1" applyBorder="1" applyAlignment="1">
      <alignment horizontal="center" vertical="center" wrapText="1" shrinkToFit="1"/>
    </xf>
    <xf numFmtId="0" fontId="59" fillId="0" borderId="2" xfId="0" applyFont="1" applyBorder="1" applyAlignment="1">
      <alignment horizontal="center" vertical="center"/>
    </xf>
    <xf numFmtId="0" fontId="34" fillId="0" borderId="1" xfId="0" applyFont="1" applyFill="1" applyBorder="1" applyAlignment="1">
      <alignment horizontal="center" vertical="center" wrapText="1" shrinkToFit="1"/>
    </xf>
    <xf numFmtId="0" fontId="34" fillId="0" borderId="15" xfId="0" applyFont="1" applyFill="1" applyBorder="1" applyAlignment="1">
      <alignment horizontal="center" vertical="center" wrapText="1" shrinkToFit="1"/>
    </xf>
    <xf numFmtId="0" fontId="59" fillId="0" borderId="15" xfId="0" applyFont="1" applyBorder="1" applyAlignment="1">
      <alignment horizontal="center" vertical="center" wrapText="1"/>
    </xf>
    <xf numFmtId="0" fontId="59" fillId="0" borderId="2" xfId="0" applyFont="1" applyBorder="1" applyAlignment="1">
      <alignment horizontal="center" vertical="center" shrinkToFit="1"/>
    </xf>
    <xf numFmtId="182" fontId="10" fillId="0" borderId="0" xfId="0" applyNumberFormat="1" applyFont="1" applyAlignment="1">
      <alignment horizontal="right" vertical="center"/>
    </xf>
    <xf numFmtId="182" fontId="6" fillId="0" borderId="0" xfId="0" applyNumberFormat="1" applyFont="1" applyAlignment="1">
      <alignment horizontal="right" vertical="center"/>
    </xf>
    <xf numFmtId="49" fontId="34" fillId="0" borderId="4" xfId="0" applyNumberFormat="1" applyFont="1" applyBorder="1" applyAlignment="1">
      <alignment horizontal="center" vertical="center" shrinkToFit="1"/>
    </xf>
    <xf numFmtId="0" fontId="34" fillId="0" borderId="1" xfId="125" applyFont="1" applyFill="1" applyBorder="1" applyAlignment="1">
      <alignment horizontal="center" vertical="center" wrapText="1" shrinkToFit="1"/>
    </xf>
    <xf numFmtId="0" fontId="34" fillId="0" borderId="15" xfId="125" applyFont="1" applyFill="1" applyBorder="1" applyAlignment="1">
      <alignment horizontal="center" vertical="center" wrapText="1" shrinkToFit="1"/>
    </xf>
    <xf numFmtId="0" fontId="34" fillId="0" borderId="2" xfId="122" applyFont="1" applyBorder="1" applyAlignment="1">
      <alignment horizontal="center" vertical="center" shrinkToFit="1"/>
    </xf>
    <xf numFmtId="0" fontId="9" fillId="0" borderId="2" xfId="0" applyFont="1" applyBorder="1" applyAlignment="1">
      <alignment horizontal="center" vertical="center" wrapText="1"/>
    </xf>
    <xf numFmtId="0" fontId="6" fillId="0" borderId="0" xfId="0" applyNumberFormat="1" applyFont="1" applyAlignment="1">
      <alignment horizontal="center" vertical="center"/>
    </xf>
    <xf numFmtId="0" fontId="9" fillId="0" borderId="2" xfId="0" applyFont="1" applyBorder="1" applyAlignment="1">
      <alignment horizontal="center" vertical="center" shrinkToFit="1"/>
    </xf>
    <xf numFmtId="0" fontId="6" fillId="0" borderId="2" xfId="0" applyFont="1" applyBorder="1" applyAlignment="1">
      <alignment horizontal="center" vertical="center" shrinkToFit="1"/>
    </xf>
    <xf numFmtId="0" fontId="35" fillId="0" borderId="0" xfId="0" applyFont="1" applyFill="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34" fillId="0" borderId="2" xfId="122" applyFont="1" applyFill="1" applyBorder="1" applyAlignment="1">
      <alignment horizontal="center" vertical="center" shrinkToFit="1"/>
    </xf>
    <xf numFmtId="182" fontId="34" fillId="0" borderId="0" xfId="0" applyNumberFormat="1" applyFont="1" applyFill="1" applyAlignment="1">
      <alignment horizontal="center" vertical="center"/>
    </xf>
    <xf numFmtId="0" fontId="34" fillId="0" borderId="0" xfId="0" applyNumberFormat="1" applyFont="1" applyFill="1" applyAlignment="1">
      <alignment horizontal="center" vertical="center"/>
    </xf>
    <xf numFmtId="0" fontId="10" fillId="0" borderId="0" xfId="0" applyNumberFormat="1" applyFont="1" applyFill="1" applyAlignment="1">
      <alignment horizontal="center" vertical="center"/>
    </xf>
    <xf numFmtId="182" fontId="34" fillId="0" borderId="0" xfId="0" applyNumberFormat="1" applyFont="1" applyFill="1" applyAlignment="1">
      <alignment horizontal="right" vertical="center"/>
    </xf>
    <xf numFmtId="182" fontId="10" fillId="0" borderId="0" xfId="0" applyNumberFormat="1" applyFont="1" applyFill="1" applyAlignment="1">
      <alignment horizontal="right" vertical="center"/>
    </xf>
    <xf numFmtId="0" fontId="34" fillId="0" borderId="20" xfId="0" applyFont="1" applyFill="1" applyBorder="1" applyAlignment="1">
      <alignment horizontal="right" vertical="center"/>
    </xf>
    <xf numFmtId="0" fontId="10" fillId="0" borderId="20" xfId="0" applyFont="1" applyFill="1" applyBorder="1" applyAlignment="1">
      <alignment horizontal="right" vertical="center"/>
    </xf>
    <xf numFmtId="0" fontId="34" fillId="0" borderId="14" xfId="0" applyFont="1" applyFill="1" applyBorder="1" applyAlignment="1">
      <alignment horizontal="center" vertical="center" shrinkToFit="1"/>
    </xf>
    <xf numFmtId="0" fontId="10" fillId="0" borderId="13" xfId="0" applyFont="1" applyFill="1" applyBorder="1" applyAlignment="1">
      <alignment horizontal="center" vertical="center" shrinkToFit="1"/>
    </xf>
    <xf numFmtId="43" fontId="34" fillId="0" borderId="1" xfId="150" applyFont="1" applyFill="1" applyBorder="1" applyAlignment="1">
      <alignment horizontal="center" vertical="center" shrinkToFit="1"/>
    </xf>
    <xf numFmtId="43" fontId="34" fillId="0" borderId="39" xfId="150" applyFont="1" applyFill="1" applyBorder="1" applyAlignment="1">
      <alignment horizontal="center" vertical="center" shrinkToFit="1"/>
    </xf>
    <xf numFmtId="43" fontId="34" fillId="0" borderId="15" xfId="150" applyFont="1" applyFill="1" applyBorder="1" applyAlignment="1">
      <alignment horizontal="center" vertical="center" shrinkToFit="1"/>
    </xf>
    <xf numFmtId="49" fontId="34" fillId="0" borderId="2" xfId="0" applyNumberFormat="1" applyFont="1" applyFill="1" applyBorder="1" applyAlignment="1">
      <alignment horizontal="center" vertical="center" shrinkToFit="1"/>
    </xf>
    <xf numFmtId="0" fontId="25" fillId="0" borderId="1" xfId="0" applyFont="1" applyFill="1" applyBorder="1" applyAlignment="1">
      <alignment horizontal="center" vertical="center" shrinkToFit="1"/>
    </xf>
    <xf numFmtId="0" fontId="34" fillId="0" borderId="39" xfId="0" applyFont="1" applyFill="1" applyBorder="1" applyAlignment="1">
      <alignment horizontal="center" vertical="center" shrinkToFit="1"/>
    </xf>
    <xf numFmtId="0" fontId="10" fillId="0" borderId="1" xfId="0" applyFont="1" applyFill="1" applyBorder="1" applyAlignment="1">
      <alignment horizontal="center" vertical="justify"/>
    </xf>
    <xf numFmtId="0" fontId="10" fillId="0" borderId="39" xfId="0" applyFont="1" applyFill="1" applyBorder="1" applyAlignment="1">
      <alignment horizontal="center" vertical="justify"/>
    </xf>
    <xf numFmtId="0" fontId="10" fillId="0" borderId="15" xfId="0" applyFont="1" applyFill="1" applyBorder="1" applyAlignment="1">
      <alignment horizontal="center" vertical="justify"/>
    </xf>
    <xf numFmtId="218" fontId="34" fillId="0" borderId="1" xfId="0" applyNumberFormat="1" applyFont="1" applyFill="1" applyBorder="1" applyAlignment="1">
      <alignment horizontal="center" vertical="center" shrinkToFit="1"/>
    </xf>
    <xf numFmtId="218" fontId="34" fillId="0" borderId="39" xfId="0" applyNumberFormat="1" applyFont="1" applyFill="1" applyBorder="1" applyAlignment="1">
      <alignment horizontal="center" vertical="center" shrinkToFit="1"/>
    </xf>
    <xf numFmtId="218" fontId="34" fillId="0" borderId="15" xfId="0" applyNumberFormat="1" applyFont="1" applyFill="1" applyBorder="1" applyAlignment="1">
      <alignment horizontal="center" vertical="center" shrinkToFit="1"/>
    </xf>
    <xf numFmtId="218" fontId="34" fillId="15" borderId="1" xfId="0" applyNumberFormat="1" applyFont="1" applyFill="1" applyBorder="1" applyAlignment="1">
      <alignment horizontal="center" vertical="center" shrinkToFit="1"/>
    </xf>
    <xf numFmtId="218" fontId="34" fillId="15" borderId="39" xfId="0" applyNumberFormat="1" applyFont="1" applyFill="1" applyBorder="1" applyAlignment="1">
      <alignment horizontal="center" vertical="center" shrinkToFit="1"/>
    </xf>
    <xf numFmtId="218" fontId="34" fillId="15" borderId="15" xfId="0" applyNumberFormat="1" applyFont="1" applyFill="1" applyBorder="1" applyAlignment="1">
      <alignment horizontal="center" vertical="center" shrinkToFit="1"/>
    </xf>
    <xf numFmtId="43" fontId="34" fillId="15" borderId="1" xfId="150" applyFont="1" applyFill="1" applyBorder="1" applyAlignment="1">
      <alignment horizontal="center" vertical="center" shrinkToFit="1"/>
    </xf>
    <xf numFmtId="43" fontId="34" fillId="15" borderId="39" xfId="150" applyFont="1" applyFill="1" applyBorder="1" applyAlignment="1">
      <alignment horizontal="center" vertical="center" shrinkToFit="1"/>
    </xf>
    <xf numFmtId="43" fontId="34" fillId="0" borderId="1" xfId="158" applyFont="1" applyFill="1" applyBorder="1" applyAlignment="1">
      <alignment horizontal="center" vertical="center" shrinkToFit="1"/>
    </xf>
    <xf numFmtId="43" fontId="34" fillId="0" borderId="39" xfId="158" applyFont="1" applyFill="1" applyBorder="1" applyAlignment="1">
      <alignment horizontal="center" vertical="center" shrinkToFit="1"/>
    </xf>
    <xf numFmtId="43" fontId="34" fillId="0" borderId="15" xfId="158" applyFont="1" applyFill="1" applyBorder="1" applyAlignment="1">
      <alignment horizontal="center" vertical="center" shrinkToFit="1"/>
    </xf>
    <xf numFmtId="43" fontId="34" fillId="0" borderId="1" xfId="158" applyFont="1" applyFill="1" applyBorder="1" applyAlignment="1">
      <alignment horizontal="center" vertical="center" wrapText="1" shrinkToFit="1"/>
    </xf>
    <xf numFmtId="43" fontId="34" fillId="0" borderId="39" xfId="158" applyFont="1" applyFill="1" applyBorder="1" applyAlignment="1">
      <alignment horizontal="center" vertical="center" wrapText="1" shrinkToFit="1"/>
    </xf>
    <xf numFmtId="43" fontId="34" fillId="0" borderId="15" xfId="158" applyFont="1" applyFill="1" applyBorder="1" applyAlignment="1">
      <alignment horizontal="center" vertical="center" wrapText="1" shrinkToFi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2" fillId="15" borderId="21" xfId="0" applyFont="1" applyFill="1" applyBorder="1" applyAlignment="1">
      <alignment horizontal="center" vertical="justify"/>
    </xf>
    <xf numFmtId="0" fontId="4" fillId="15" borderId="23" xfId="0" applyFont="1" applyFill="1" applyBorder="1" applyAlignment="1">
      <alignment horizontal="center" vertical="justify"/>
    </xf>
    <xf numFmtId="0" fontId="34" fillId="0" borderId="14" xfId="0" applyFont="1" applyBorder="1" applyAlignment="1">
      <alignment horizontal="center" vertical="center" wrapText="1" shrinkToFit="1"/>
    </xf>
    <xf numFmtId="0" fontId="10" fillId="0" borderId="13" xfId="0" applyFont="1" applyBorder="1" applyAlignment="1">
      <alignment horizontal="center" vertical="center" wrapText="1" shrinkToFit="1"/>
    </xf>
    <xf numFmtId="0" fontId="34" fillId="0" borderId="2" xfId="122" applyFont="1" applyBorder="1" applyAlignment="1">
      <alignment horizontal="center" vertical="center" wrapText="1" shrinkToFit="1"/>
    </xf>
    <xf numFmtId="0" fontId="34" fillId="0" borderId="1" xfId="122" applyFont="1" applyBorder="1" applyAlignment="1">
      <alignment horizontal="center" vertical="center" shrinkToFit="1"/>
    </xf>
    <xf numFmtId="0" fontId="34" fillId="0" borderId="15" xfId="122"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3" xfId="0" applyFont="1" applyBorder="1" applyAlignment="1">
      <alignment horizontal="center" vertical="center" shrinkToFit="1"/>
    </xf>
    <xf numFmtId="0" fontId="34" fillId="0" borderId="24" xfId="0" applyFont="1" applyBorder="1" applyAlignment="1">
      <alignment horizontal="center" vertical="center" shrinkToFit="1"/>
    </xf>
    <xf numFmtId="0" fontId="25" fillId="0" borderId="1" xfId="0" applyFont="1" applyBorder="1" applyAlignment="1">
      <alignment horizontal="center" vertical="center" shrinkToFit="1"/>
    </xf>
    <xf numFmtId="0" fontId="25" fillId="0" borderId="15" xfId="0" applyFont="1" applyBorder="1" applyAlignment="1">
      <alignment horizontal="center" vertical="center" shrinkToFit="1"/>
    </xf>
    <xf numFmtId="0" fontId="34" fillId="0" borderId="1" xfId="0" applyFont="1" applyFill="1" applyBorder="1" applyAlignment="1">
      <alignment horizontal="center" vertical="center" wrapText="1"/>
    </xf>
    <xf numFmtId="0" fontId="34" fillId="0" borderId="15" xfId="0" applyFont="1" applyFill="1" applyBorder="1" applyAlignment="1">
      <alignment horizontal="center" vertical="center" wrapText="1"/>
    </xf>
    <xf numFmtId="0" fontId="34" fillId="0" borderId="13" xfId="122" applyFont="1" applyBorder="1" applyAlignment="1">
      <alignment horizontal="center" vertical="center" shrinkToFit="1"/>
    </xf>
    <xf numFmtId="0" fontId="57" fillId="0" borderId="19" xfId="0" applyFont="1" applyBorder="1" applyAlignment="1">
      <alignment horizontal="right" vertical="center" shrinkToFit="1"/>
    </xf>
    <xf numFmtId="0" fontId="62" fillId="0" borderId="0" xfId="0" applyFont="1" applyAlignment="1">
      <alignment horizontal="center" vertical="center" wrapText="1"/>
    </xf>
    <xf numFmtId="49" fontId="34" fillId="0" borderId="19" xfId="0" applyNumberFormat="1" applyFont="1" applyBorder="1" applyAlignment="1">
      <alignment horizontal="left" vertical="center" shrinkToFit="1"/>
    </xf>
    <xf numFmtId="49" fontId="34" fillId="0" borderId="0" xfId="0" applyNumberFormat="1" applyFont="1" applyAlignment="1">
      <alignment horizontal="left" vertical="center" shrinkToFit="1"/>
    </xf>
  </cellXfs>
  <cellStyles count="160">
    <cellStyle name="??" xfId="1"/>
    <cellStyle name="?? [0]" xfId="2"/>
    <cellStyle name="??_0N-HANDLING " xfId="3"/>
    <cellStyle name="@_text" xfId="4"/>
    <cellStyle name="_(中企华)审计评估联合申报明细表.V1" xfId="5"/>
    <cellStyle name="_CBRE明细表" xfId="6"/>
    <cellStyle name="_ET_STYLE_NoName_00_" xfId="7"/>
    <cellStyle name="_KPMG original version" xfId="8"/>
    <cellStyle name="_KPMG original version_(中企华)审计评估联合申报明细表.V1" xfId="9"/>
    <cellStyle name="_KPMG original version_附件1：审计评估联合申报明细表" xfId="10"/>
    <cellStyle name="_long term loan - others 300504" xfId="11"/>
    <cellStyle name="_long term loan - others 300504_(中企华)审计评估联合申报明细表.V1" xfId="12"/>
    <cellStyle name="_long term loan - others 300504_KPMG original version" xfId="13"/>
    <cellStyle name="_long term loan - others 300504_KPMG original version_(中企华)审计评估联合申报明细表.V1" xfId="14"/>
    <cellStyle name="_long term loan - others 300504_KPMG original version_附件1：审计评估联合申报明细表" xfId="15"/>
    <cellStyle name="_long term loan - others 300504_Shenhua PBC package 050530" xfId="16"/>
    <cellStyle name="_long term loan - others 300504_Shenhua PBC package 050530_(中企华)审计评估联合申报明细表.V1" xfId="17"/>
    <cellStyle name="_long term loan - others 300504_Shenhua PBC package 050530_附件1：审计评估联合申报明细表" xfId="18"/>
    <cellStyle name="_long term loan - others 300504_附件1：审计评估联合申报明细表" xfId="19"/>
    <cellStyle name="_long term loan - others 300504_审计调查表.V3" xfId="20"/>
    <cellStyle name="_Part III.200406.Loan and Liabilities details.(Site Name)" xfId="21"/>
    <cellStyle name="_Part III.200406.Loan and Liabilities details.(Site Name)_(中企华)审计评估联合申报明细表.V1" xfId="22"/>
    <cellStyle name="_Part III.200406.Loan and Liabilities details.(Site Name)_KPMG original version" xfId="23"/>
    <cellStyle name="_Part III.200406.Loan and Liabilities details.(Site Name)_KPMG original version_(中企华)审计评估联合申报明细表.V1" xfId="24"/>
    <cellStyle name="_Part III.200406.Loan and Liabilities details.(Site Name)_KPMG original version_附件1：审计评估联合申报明细表" xfId="25"/>
    <cellStyle name="_Part III.200406.Loan and Liabilities details.(Site Name)_Shenhua PBC package 050530" xfId="26"/>
    <cellStyle name="_Part III.200406.Loan and Liabilities details.(Site Name)_Shenhua PBC package 050530_(中企华)审计评估联合申报明细表.V1" xfId="27"/>
    <cellStyle name="_Part III.200406.Loan and Liabilities details.(Site Name)_Shenhua PBC package 050530_附件1：审计评估联合申报明细表" xfId="28"/>
    <cellStyle name="_Part III.200406.Loan and Liabilities details.(Site Name)_附件1：审计评估联合申报明细表" xfId="29"/>
    <cellStyle name="_Part III.200406.Loan and Liabilities details.(Site Name)_审计调查表.V3" xfId="30"/>
    <cellStyle name="_Shenhua PBC package 050530" xfId="31"/>
    <cellStyle name="_Shenhua PBC package 050530_(中企华)审计评估联合申报明细表.V1" xfId="32"/>
    <cellStyle name="_Shenhua PBC package 050530_附件1：审计评估联合申报明细表" xfId="33"/>
    <cellStyle name="_房屋建筑评估申报表" xfId="34"/>
    <cellStyle name="_附件1：审计评估联合申报明细表" xfId="35"/>
    <cellStyle name="_复件 资产评估表（2007新准则版）-洋" xfId="36"/>
    <cellStyle name="_审计调查表.V3" xfId="37"/>
    <cellStyle name="_文函专递0211-施工企业调查表（附件）" xfId="38"/>
    <cellStyle name="_资产评估表（2007新准则版）-洋" xfId="39"/>
    <cellStyle name="{Comma [0]}" xfId="40"/>
    <cellStyle name="{Comma}" xfId="41"/>
    <cellStyle name="{Date}" xfId="42"/>
    <cellStyle name="{Month}" xfId="43"/>
    <cellStyle name="{Percent}" xfId="44"/>
    <cellStyle name="{Thousand [0]}" xfId="45"/>
    <cellStyle name="{Thousand}" xfId="46"/>
    <cellStyle name="{Z'0000(1 dec)}" xfId="47"/>
    <cellStyle name="{Z'0000(4 dec)}" xfId="48"/>
    <cellStyle name="0,0_x000d__x000a_NA_x000d__x000a_" xfId="49"/>
    <cellStyle name="args.style" xfId="50"/>
    <cellStyle name="Calc Currency (0)" xfId="51"/>
    <cellStyle name="category" xfId="52"/>
    <cellStyle name="Column Headings" xfId="53"/>
    <cellStyle name="Column$Headings" xfId="54"/>
    <cellStyle name="Column_Title" xfId="55"/>
    <cellStyle name="Comma  - Style1" xfId="56"/>
    <cellStyle name="Comma  - Style2" xfId="57"/>
    <cellStyle name="Comma  - Style3" xfId="58"/>
    <cellStyle name="Comma  - Style4" xfId="59"/>
    <cellStyle name="Comma  - Style5" xfId="60"/>
    <cellStyle name="Comma  - Style6" xfId="61"/>
    <cellStyle name="Comma  - Style7" xfId="62"/>
    <cellStyle name="Comma  - Style8" xfId="63"/>
    <cellStyle name="Comma [0]_laroux" xfId="64"/>
    <cellStyle name="Comma_02(2003.12.31 PBC package.040304)" xfId="65"/>
    <cellStyle name="comma-d" xfId="66"/>
    <cellStyle name="Copied" xfId="67"/>
    <cellStyle name="COST1" xfId="68"/>
    <cellStyle name="Currency [0]_353HHC" xfId="69"/>
    <cellStyle name="Currency_353HHC" xfId="70"/>
    <cellStyle name="Date" xfId="71"/>
    <cellStyle name="Entered" xfId="72"/>
    <cellStyle name="entry box" xfId="73"/>
    <cellStyle name="Euro" xfId="74"/>
    <cellStyle name="e鯪9Y_x000b_" xfId="75"/>
    <cellStyle name="Format Number Column" xfId="76"/>
    <cellStyle name="Format Number Column 2" xfId="155"/>
    <cellStyle name="gcd" xfId="77"/>
    <cellStyle name="Grey" xfId="78"/>
    <cellStyle name="HEADER" xfId="79"/>
    <cellStyle name="Header1" xfId="80"/>
    <cellStyle name="Header2" xfId="81"/>
    <cellStyle name="Input [yellow]" xfId="82"/>
    <cellStyle name="Input Cells" xfId="83"/>
    <cellStyle name="InputArea" xfId="84"/>
    <cellStyle name="jktitle" xfId="85"/>
    <cellStyle name="KPMG Heading 1" xfId="86"/>
    <cellStyle name="KPMG Heading 2" xfId="87"/>
    <cellStyle name="KPMG Heading 3" xfId="88"/>
    <cellStyle name="KPMG Heading 4" xfId="89"/>
    <cellStyle name="KPMG Normal" xfId="90"/>
    <cellStyle name="KPMG Normal 2" xfId="156"/>
    <cellStyle name="KPMG Normal Text" xfId="91"/>
    <cellStyle name="KPMG Normal Text 2" xfId="157"/>
    <cellStyle name="Lines Fill" xfId="92"/>
    <cellStyle name="Linked Cells" xfId="93"/>
    <cellStyle name="Milliers [0]_!!!GO" xfId="94"/>
    <cellStyle name="Milliers_!!!GO" xfId="95"/>
    <cellStyle name="Model" xfId="96"/>
    <cellStyle name="Monétaire [0]_!!!GO" xfId="97"/>
    <cellStyle name="Monétaire_!!!GO" xfId="98"/>
    <cellStyle name="New Times Roman" xfId="99"/>
    <cellStyle name="NewStyle" xfId="100"/>
    <cellStyle name="no dec" xfId="101"/>
    <cellStyle name="Normal - Style1" xfId="102"/>
    <cellStyle name="Normal_0105第二套审计报表定稿" xfId="103"/>
    <cellStyle name="Normal_廣朹廣電 shenjibaobiao 31.12.2000 (revised on 7.3.02)" xfId="104"/>
    <cellStyle name="Normalny_Arkusz1" xfId="105"/>
    <cellStyle name="Œ…‹æØ‚è [0.00]_Region Orders (2)" xfId="106"/>
    <cellStyle name="Œ…‹æØ‚è_Region Orders (2)" xfId="107"/>
    <cellStyle name="per.style" xfId="108"/>
    <cellStyle name="Percent [2]" xfId="109"/>
    <cellStyle name="Percent_PICC package Sept2002 (V120021005)1" xfId="110"/>
    <cellStyle name="Prefilled" xfId="111"/>
    <cellStyle name="pricing" xfId="112"/>
    <cellStyle name="PSChar" xfId="113"/>
    <cellStyle name="RevList" xfId="114"/>
    <cellStyle name="Sheet Head" xfId="115"/>
    <cellStyle name="style" xfId="116"/>
    <cellStyle name="style1" xfId="117"/>
    <cellStyle name="style2" xfId="118"/>
    <cellStyle name="subhead" xfId="119"/>
    <cellStyle name="Subtotal" xfId="120"/>
    <cellStyle name="百分比" xfId="121" builtinId="5"/>
    <cellStyle name="常规" xfId="0" builtinId="0"/>
    <cellStyle name="常规 10" xfId="153"/>
    <cellStyle name="常规 2" xfId="151"/>
    <cellStyle name="常规 2 2" xfId="159"/>
    <cellStyle name="常规 3" xfId="152"/>
    <cellStyle name="常规_Sheet1" xfId="122"/>
    <cellStyle name="常规_存货" xfId="123"/>
    <cellStyle name="常规_基本情况" xfId="124"/>
    <cellStyle name="常规_评估空白套表1" xfId="125"/>
    <cellStyle name="常规_新准则版明细表-新" xfId="126"/>
    <cellStyle name="超链接" xfId="127" builtinId="8"/>
    <cellStyle name="分级显示行_1_4附件二凯旋评估表" xfId="128"/>
    <cellStyle name="公司标准表" xfId="129"/>
    <cellStyle name="霓付 [0]_97MBO" xfId="136"/>
    <cellStyle name="霓付_97MBO" xfId="137"/>
    <cellStyle name="烹拳 [0]_97MBO" xfId="138"/>
    <cellStyle name="烹拳_97MBO" xfId="139"/>
    <cellStyle name="普通_ 白土" xfId="140"/>
    <cellStyle name="千分位[0]_ 白土" xfId="141"/>
    <cellStyle name="千分位_ 白土" xfId="142"/>
    <cellStyle name="千位[0]_ 应交税金审定表" xfId="143"/>
    <cellStyle name="千位_ 应交税金审定表" xfId="144"/>
    <cellStyle name="千位分隔" xfId="150" builtinId="3"/>
    <cellStyle name="千位分隔 2" xfId="158"/>
    <cellStyle name="千位分隔_hb2000" xfId="154"/>
    <cellStyle name="千位分隔_新准则版明细表-新" xfId="145"/>
    <cellStyle name="钎霖_laroux" xfId="146"/>
    <cellStyle name="样式 1" xfId="147"/>
    <cellStyle name="一般_NEGS" xfId="148"/>
    <cellStyle name="资产" xfId="149"/>
    <cellStyle name="콤마 [0]_BOILER-CO1" xfId="130"/>
    <cellStyle name="콤마_BOILER-CO1" xfId="131"/>
    <cellStyle name="통화 [0]_BOILER-CO1" xfId="132"/>
    <cellStyle name="통화_BOILER-CO1" xfId="133"/>
    <cellStyle name="표준_0N-HANDLING " xfId="134"/>
    <cellStyle name="표준_kc-elec system check list" xfId="13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47</xdr:row>
      <xdr:rowOff>0</xdr:rowOff>
    </xdr:from>
    <xdr:to>
      <xdr:col>3</xdr:col>
      <xdr:colOff>76200</xdr:colOff>
      <xdr:row>48</xdr:row>
      <xdr:rowOff>9525</xdr:rowOff>
    </xdr:to>
    <xdr:sp macro="" textlink="">
      <xdr:nvSpPr>
        <xdr:cNvPr id="84033" name="Text Box 1"/>
        <xdr:cNvSpPr txBox="1">
          <a:spLocks noChangeArrowheads="1"/>
        </xdr:cNvSpPr>
      </xdr:nvSpPr>
      <xdr:spPr bwMode="auto">
        <a:xfrm>
          <a:off x="3276600" y="10744200"/>
          <a:ext cx="7620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5991;&#20214;\Jing-GBJ\A&#19994;&#21153;\&#20892;&#22823;&#35774;&#22791;&#25253;&#24223;\&#20892;&#22823;&#35774;&#22791;&#35745;&#31639;&#34920;1.0.1&#65288;23&#1997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设备类工作底稿目录"/>
      <sheetName val="机械设备步骤复核表"/>
      <sheetName val="Chart7"/>
      <sheetName val="Chart6"/>
      <sheetName val="Chart5"/>
      <sheetName val="Chart4"/>
      <sheetName val="Chart3"/>
      <sheetName val="Chart2"/>
      <sheetName val="Chart1"/>
      <sheetName val="Chart14"/>
      <sheetName val="Chart13"/>
      <sheetName val="Chart12"/>
      <sheetName val="Chart11"/>
      <sheetName val="Chart10"/>
      <sheetName val="Chart9"/>
      <sheetName val="Chart8"/>
      <sheetName val="Chart17"/>
      <sheetName val="Chart16"/>
      <sheetName val="Chart15"/>
      <sheetName val="计算表"/>
      <sheetName val="询价记录及前期费"/>
      <sheetName val="晟丰询价记录及前期费"/>
      <sheetName val="物价指数"/>
      <sheetName val="电子设备计算表"/>
      <sheetName val="车辆计算表"/>
      <sheetName val="车辆市场计算表"/>
      <sheetName val="车辆询价"/>
      <sheetName val="广丰原"/>
      <sheetName val="苏丰询价记录及前期费"/>
      <sheetName val="阜城崇佳"/>
      <sheetName val="亳州亳达"/>
      <sheetName val="石家庄毓丰"/>
      <sheetName val="邯郸昀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25">
          <cell r="E525" t="str">
            <v>TZHM2-TH</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
  <sheetViews>
    <sheetView showGridLines="0" showRowColHeaders="0" showZeros="0" showOutlineSymbols="0" topLeftCell="B20136" zoomScaleNormal="159" zoomScaleSheetLayoutView="4" workbookViewId="0"/>
  </sheetViews>
  <sheetFormatPr defaultRowHeight="15.75"/>
  <sheetData/>
  <phoneticPr fontId="8"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00"/>
    <pageSetUpPr fitToPage="1"/>
  </sheetPr>
  <dimension ref="A1:P88"/>
  <sheetViews>
    <sheetView showZeros="0" view="pageBreakPreview" topLeftCell="A4" zoomScaleNormal="100" zoomScaleSheetLayoutView="100" workbookViewId="0">
      <selection activeCell="N30" sqref="N30"/>
    </sheetView>
  </sheetViews>
  <sheetFormatPr defaultColWidth="9" defaultRowHeight="15.75" customHeight="1" outlineLevelCol="1"/>
  <cols>
    <col min="1" max="1" width="4.75" style="2" customWidth="1"/>
    <col min="2" max="2" width="19.25" style="2" customWidth="1"/>
    <col min="3" max="3" width="17.5" style="2" customWidth="1"/>
    <col min="4" max="4" width="9.625" style="2" customWidth="1"/>
    <col min="5" max="5" width="13" style="2" customWidth="1" outlineLevel="1"/>
    <col min="6" max="6" width="13.5" style="2" customWidth="1" outlineLevel="1"/>
    <col min="7" max="7" width="15.625" style="2" customWidth="1"/>
    <col min="8" max="8" width="13.625" style="2" customWidth="1"/>
    <col min="9" max="9" width="10.625" style="2" customWidth="1"/>
    <col min="10" max="10" width="7.375" style="2" customWidth="1"/>
    <col min="11" max="11" width="8.25" style="2" customWidth="1"/>
    <col min="12" max="16384" width="9" style="2"/>
  </cols>
  <sheetData>
    <row r="1" spans="1:16" s="15" customFormat="1" ht="30" customHeight="1">
      <c r="A1" s="519" t="s">
        <v>227</v>
      </c>
      <c r="B1" s="519"/>
      <c r="C1" s="519"/>
      <c r="D1" s="519"/>
      <c r="E1" s="519"/>
      <c r="F1" s="519"/>
      <c r="G1" s="519"/>
      <c r="H1" s="519"/>
      <c r="I1" s="519"/>
      <c r="J1" s="519"/>
      <c r="K1" s="519"/>
    </row>
    <row r="2" spans="1:16" s="92" customFormat="1" ht="14.1" customHeight="1">
      <c r="A2" s="521" t="str">
        <f>公用信息!A8</f>
        <v>评估基准日：2018年11月30日</v>
      </c>
      <c r="B2" s="518"/>
      <c r="C2" s="518"/>
      <c r="D2" s="518"/>
      <c r="E2" s="518"/>
      <c r="F2" s="518"/>
      <c r="G2" s="518"/>
      <c r="H2" s="537"/>
      <c r="I2" s="537"/>
      <c r="J2" s="537"/>
      <c r="K2" s="90"/>
      <c r="L2" s="90"/>
      <c r="M2" s="90"/>
      <c r="N2" s="90"/>
      <c r="O2" s="90"/>
    </row>
    <row r="3" spans="1:16" s="92" customFormat="1" ht="14.1" customHeight="1">
      <c r="A3" s="91"/>
      <c r="B3" s="91"/>
      <c r="C3" s="91"/>
      <c r="D3" s="91"/>
      <c r="E3" s="91"/>
      <c r="F3" s="91"/>
      <c r="G3" s="91"/>
      <c r="H3" s="157"/>
      <c r="I3" s="157"/>
      <c r="J3" s="538" t="s">
        <v>604</v>
      </c>
      <c r="K3" s="538"/>
      <c r="L3" s="90"/>
      <c r="M3" s="90"/>
      <c r="N3" s="90"/>
      <c r="O3" s="90"/>
    </row>
    <row r="4" spans="1:16" s="92" customFormat="1" ht="15.75" customHeight="1">
      <c r="A4" s="89" t="str">
        <f>公用信息!A5</f>
        <v>被评估单位：中国劳动关系学院</v>
      </c>
      <c r="B4" s="90"/>
      <c r="C4" s="90"/>
      <c r="D4" s="90"/>
      <c r="E4" s="90"/>
      <c r="F4" s="90"/>
      <c r="G4" s="90"/>
      <c r="H4" s="90"/>
      <c r="I4" s="90"/>
      <c r="J4" s="539" t="s">
        <v>291</v>
      </c>
      <c r="K4" s="539"/>
      <c r="L4" s="90"/>
      <c r="M4" s="90"/>
      <c r="N4" s="90"/>
      <c r="O4" s="90"/>
    </row>
    <row r="5" spans="1:16" s="93" customFormat="1" ht="18.75" customHeight="1">
      <c r="A5" s="275" t="s">
        <v>36</v>
      </c>
      <c r="B5" s="275" t="s">
        <v>605</v>
      </c>
      <c r="C5" s="275" t="s">
        <v>57</v>
      </c>
      <c r="D5" s="275" t="s">
        <v>352</v>
      </c>
      <c r="E5" s="275" t="s">
        <v>56</v>
      </c>
      <c r="F5" s="275" t="s">
        <v>602</v>
      </c>
      <c r="G5" s="275" t="s">
        <v>51</v>
      </c>
      <c r="H5" s="275" t="s">
        <v>52</v>
      </c>
      <c r="I5" s="275" t="s">
        <v>321</v>
      </c>
      <c r="J5" s="275" t="s">
        <v>606</v>
      </c>
      <c r="K5" s="275" t="s">
        <v>331</v>
      </c>
      <c r="L5" s="245"/>
      <c r="M5" s="245"/>
      <c r="N5" s="245"/>
      <c r="O5" s="245"/>
      <c r="P5" s="266"/>
    </row>
    <row r="6" spans="1:16" s="93" customFormat="1" ht="18.75" customHeight="1">
      <c r="A6" s="275"/>
      <c r="B6" s="381"/>
      <c r="C6" s="379"/>
      <c r="D6" s="380"/>
      <c r="E6" s="378"/>
      <c r="F6" s="377"/>
      <c r="G6" s="378"/>
      <c r="H6" s="378"/>
      <c r="I6" s="328">
        <f>H6-G6</f>
        <v>0</v>
      </c>
      <c r="J6" s="328" t="str">
        <f t="shared" ref="J6:J29" si="0">IF(G6=0,"",I6/G6*100)</f>
        <v/>
      </c>
      <c r="K6" s="275"/>
      <c r="L6" s="245"/>
      <c r="M6" s="245"/>
      <c r="N6" s="245"/>
      <c r="O6" s="245"/>
      <c r="P6" s="266"/>
    </row>
    <row r="7" spans="1:16" s="93" customFormat="1" ht="18.75" customHeight="1">
      <c r="A7" s="275"/>
      <c r="B7" s="381"/>
      <c r="C7" s="379"/>
      <c r="D7" s="275"/>
      <c r="E7" s="378"/>
      <c r="F7" s="377"/>
      <c r="G7" s="378"/>
      <c r="H7" s="378"/>
      <c r="I7" s="328">
        <f t="shared" ref="I7:I29" si="1">H7-G7</f>
        <v>0</v>
      </c>
      <c r="J7" s="328" t="str">
        <f t="shared" si="0"/>
        <v/>
      </c>
      <c r="K7" s="275"/>
      <c r="L7" s="245"/>
      <c r="M7" s="245"/>
      <c r="N7" s="245"/>
      <c r="O7" s="245"/>
      <c r="P7" s="266"/>
    </row>
    <row r="8" spans="1:16" s="93" customFormat="1" ht="18.75" customHeight="1">
      <c r="A8" s="275"/>
      <c r="B8" s="382"/>
      <c r="C8" s="379"/>
      <c r="D8" s="275"/>
      <c r="E8" s="378"/>
      <c r="F8" s="377"/>
      <c r="G8" s="378"/>
      <c r="H8" s="378"/>
      <c r="I8" s="328">
        <f t="shared" si="1"/>
        <v>0</v>
      </c>
      <c r="J8" s="328" t="str">
        <f t="shared" si="0"/>
        <v/>
      </c>
      <c r="K8" s="275"/>
      <c r="L8" s="245"/>
      <c r="M8" s="245"/>
      <c r="N8" s="245"/>
      <c r="O8" s="245"/>
      <c r="P8" s="266"/>
    </row>
    <row r="9" spans="1:16" s="92" customFormat="1" ht="16.5" customHeight="1">
      <c r="A9" s="176"/>
      <c r="B9" s="188"/>
      <c r="C9" s="225"/>
      <c r="D9" s="225"/>
      <c r="E9" s="378"/>
      <c r="F9" s="383"/>
      <c r="G9" s="378"/>
      <c r="H9" s="378"/>
      <c r="I9" s="328">
        <f t="shared" si="1"/>
        <v>0</v>
      </c>
      <c r="J9" s="328" t="str">
        <f t="shared" si="0"/>
        <v/>
      </c>
      <c r="K9" s="191"/>
      <c r="L9" s="179"/>
      <c r="M9" s="179"/>
      <c r="N9" s="179"/>
      <c r="O9" s="179"/>
      <c r="P9" s="196"/>
    </row>
    <row r="10" spans="1:16" s="92" customFormat="1" ht="16.5" customHeight="1">
      <c r="A10" s="176"/>
      <c r="B10" s="188"/>
      <c r="C10" s="225"/>
      <c r="D10" s="225"/>
      <c r="E10" s="378"/>
      <c r="F10" s="383"/>
      <c r="G10" s="378"/>
      <c r="H10" s="378"/>
      <c r="I10" s="328">
        <f t="shared" si="1"/>
        <v>0</v>
      </c>
      <c r="J10" s="328" t="str">
        <f t="shared" si="0"/>
        <v/>
      </c>
      <c r="K10" s="191"/>
      <c r="L10" s="179"/>
      <c r="M10" s="179"/>
      <c r="N10" s="179"/>
      <c r="O10" s="179"/>
      <c r="P10" s="196"/>
    </row>
    <row r="11" spans="1:16" s="92" customFormat="1" ht="16.5" customHeight="1">
      <c r="A11" s="176"/>
      <c r="B11" s="188"/>
      <c r="C11" s="225"/>
      <c r="D11" s="225"/>
      <c r="E11" s="378"/>
      <c r="F11" s="383"/>
      <c r="G11" s="378"/>
      <c r="H11" s="378"/>
      <c r="I11" s="328">
        <f t="shared" si="1"/>
        <v>0</v>
      </c>
      <c r="J11" s="328" t="str">
        <f t="shared" si="0"/>
        <v/>
      </c>
      <c r="K11" s="191"/>
      <c r="L11" s="179"/>
      <c r="M11" s="179"/>
      <c r="N11" s="179"/>
      <c r="O11" s="179"/>
      <c r="P11" s="196"/>
    </row>
    <row r="12" spans="1:16" s="92" customFormat="1" ht="16.5" customHeight="1">
      <c r="A12" s="176"/>
      <c r="B12" s="188"/>
      <c r="C12" s="225"/>
      <c r="D12" s="225"/>
      <c r="E12" s="378"/>
      <c r="F12" s="383"/>
      <c r="G12" s="378"/>
      <c r="H12" s="378"/>
      <c r="I12" s="328">
        <f t="shared" si="1"/>
        <v>0</v>
      </c>
      <c r="J12" s="328" t="str">
        <f t="shared" si="0"/>
        <v/>
      </c>
      <c r="K12" s="191"/>
      <c r="L12" s="179"/>
      <c r="M12" s="179"/>
      <c r="N12" s="179"/>
      <c r="O12" s="179"/>
      <c r="P12" s="196"/>
    </row>
    <row r="13" spans="1:16" s="92" customFormat="1" ht="16.5" customHeight="1">
      <c r="A13" s="176"/>
      <c r="B13" s="188"/>
      <c r="C13" s="225"/>
      <c r="D13" s="225"/>
      <c r="E13" s="378"/>
      <c r="F13" s="383"/>
      <c r="G13" s="378"/>
      <c r="H13" s="378"/>
      <c r="I13" s="328">
        <f t="shared" si="1"/>
        <v>0</v>
      </c>
      <c r="J13" s="328" t="str">
        <f t="shared" si="0"/>
        <v/>
      </c>
      <c r="K13" s="191"/>
      <c r="L13" s="179"/>
      <c r="M13" s="179"/>
      <c r="N13" s="179"/>
      <c r="O13" s="179"/>
      <c r="P13" s="196"/>
    </row>
    <row r="14" spans="1:16" s="92" customFormat="1" ht="16.5" customHeight="1">
      <c r="A14" s="176"/>
      <c r="B14" s="188"/>
      <c r="C14" s="225"/>
      <c r="D14" s="225"/>
      <c r="E14" s="378"/>
      <c r="F14" s="383"/>
      <c r="G14" s="378"/>
      <c r="H14" s="378"/>
      <c r="I14" s="328">
        <f t="shared" si="1"/>
        <v>0</v>
      </c>
      <c r="J14" s="328" t="str">
        <f t="shared" si="0"/>
        <v/>
      </c>
      <c r="K14" s="191"/>
      <c r="L14" s="179"/>
      <c r="M14" s="179"/>
      <c r="N14" s="179"/>
      <c r="O14" s="179"/>
      <c r="P14" s="196"/>
    </row>
    <row r="15" spans="1:16" s="92" customFormat="1" ht="16.5" customHeight="1">
      <c r="A15" s="176"/>
      <c r="B15" s="188"/>
      <c r="C15" s="225"/>
      <c r="D15" s="225"/>
      <c r="E15" s="378"/>
      <c r="F15" s="383"/>
      <c r="G15" s="378"/>
      <c r="H15" s="378"/>
      <c r="I15" s="328">
        <f t="shared" si="1"/>
        <v>0</v>
      </c>
      <c r="J15" s="328" t="str">
        <f t="shared" si="0"/>
        <v/>
      </c>
      <c r="K15" s="191"/>
      <c r="L15" s="179"/>
      <c r="M15" s="179"/>
      <c r="N15" s="179"/>
      <c r="O15" s="179"/>
      <c r="P15" s="196"/>
    </row>
    <row r="16" spans="1:16" s="92" customFormat="1" ht="16.5" customHeight="1">
      <c r="A16" s="176"/>
      <c r="B16" s="188"/>
      <c r="C16" s="225"/>
      <c r="D16" s="225"/>
      <c r="E16" s="378"/>
      <c r="F16" s="383"/>
      <c r="G16" s="378"/>
      <c r="H16" s="378"/>
      <c r="I16" s="328">
        <f t="shared" si="1"/>
        <v>0</v>
      </c>
      <c r="J16" s="328" t="str">
        <f t="shared" si="0"/>
        <v/>
      </c>
      <c r="K16" s="191"/>
      <c r="L16" s="179"/>
      <c r="M16" s="179"/>
      <c r="N16" s="179"/>
      <c r="O16" s="179"/>
      <c r="P16" s="196"/>
    </row>
    <row r="17" spans="1:16" s="92" customFormat="1" ht="16.5" customHeight="1">
      <c r="A17" s="176"/>
      <c r="B17" s="188"/>
      <c r="C17" s="225"/>
      <c r="D17" s="225"/>
      <c r="E17" s="378"/>
      <c r="F17" s="383"/>
      <c r="G17" s="378"/>
      <c r="H17" s="378"/>
      <c r="I17" s="328">
        <f t="shared" si="1"/>
        <v>0</v>
      </c>
      <c r="J17" s="328" t="str">
        <f t="shared" si="0"/>
        <v/>
      </c>
      <c r="K17" s="191"/>
      <c r="L17" s="179"/>
      <c r="M17" s="179"/>
      <c r="N17" s="179"/>
      <c r="O17" s="179"/>
      <c r="P17" s="196"/>
    </row>
    <row r="18" spans="1:16" s="92" customFormat="1" ht="16.5" customHeight="1">
      <c r="A18" s="176"/>
      <c r="B18" s="188"/>
      <c r="C18" s="225"/>
      <c r="D18" s="225"/>
      <c r="E18" s="378"/>
      <c r="F18" s="383"/>
      <c r="G18" s="378"/>
      <c r="H18" s="378"/>
      <c r="I18" s="328">
        <f t="shared" si="1"/>
        <v>0</v>
      </c>
      <c r="J18" s="328" t="str">
        <f t="shared" si="0"/>
        <v/>
      </c>
      <c r="K18" s="191"/>
      <c r="L18" s="179"/>
      <c r="M18" s="179"/>
      <c r="N18" s="179"/>
      <c r="O18" s="179"/>
      <c r="P18" s="196"/>
    </row>
    <row r="19" spans="1:16" s="92" customFormat="1" ht="16.5" customHeight="1">
      <c r="A19" s="176"/>
      <c r="B19" s="188"/>
      <c r="C19" s="225"/>
      <c r="D19" s="225"/>
      <c r="E19" s="378"/>
      <c r="F19" s="383"/>
      <c r="G19" s="378"/>
      <c r="H19" s="378"/>
      <c r="I19" s="328">
        <f t="shared" si="1"/>
        <v>0</v>
      </c>
      <c r="J19" s="328" t="str">
        <f t="shared" si="0"/>
        <v/>
      </c>
      <c r="K19" s="191"/>
      <c r="L19" s="179"/>
      <c r="M19" s="179"/>
      <c r="N19" s="179"/>
      <c r="O19" s="179"/>
      <c r="P19" s="196"/>
    </row>
    <row r="20" spans="1:16" s="92" customFormat="1" ht="16.5" customHeight="1">
      <c r="A20" s="176"/>
      <c r="B20" s="188"/>
      <c r="C20" s="225"/>
      <c r="D20" s="225"/>
      <c r="E20" s="378"/>
      <c r="F20" s="383"/>
      <c r="G20" s="378"/>
      <c r="H20" s="378"/>
      <c r="I20" s="328">
        <f t="shared" si="1"/>
        <v>0</v>
      </c>
      <c r="J20" s="328" t="str">
        <f t="shared" si="0"/>
        <v/>
      </c>
      <c r="K20" s="191"/>
      <c r="L20" s="179"/>
      <c r="M20" s="179"/>
      <c r="N20" s="179"/>
      <c r="O20" s="179"/>
      <c r="P20" s="196"/>
    </row>
    <row r="21" spans="1:16" s="92" customFormat="1" ht="16.5" customHeight="1">
      <c r="A21" s="176"/>
      <c r="B21" s="188"/>
      <c r="C21" s="225"/>
      <c r="D21" s="225"/>
      <c r="E21" s="378"/>
      <c r="F21" s="383"/>
      <c r="G21" s="378"/>
      <c r="H21" s="378"/>
      <c r="I21" s="328">
        <f t="shared" si="1"/>
        <v>0</v>
      </c>
      <c r="J21" s="328" t="str">
        <f t="shared" si="0"/>
        <v/>
      </c>
      <c r="K21" s="191"/>
      <c r="L21" s="179"/>
      <c r="M21" s="179"/>
      <c r="N21" s="179"/>
      <c r="O21" s="179"/>
      <c r="P21" s="196"/>
    </row>
    <row r="22" spans="1:16" s="92" customFormat="1" ht="16.5" customHeight="1">
      <c r="A22" s="176"/>
      <c r="B22" s="188"/>
      <c r="C22" s="225"/>
      <c r="D22" s="225"/>
      <c r="E22" s="378"/>
      <c r="F22" s="383"/>
      <c r="G22" s="378"/>
      <c r="H22" s="378"/>
      <c r="I22" s="328">
        <f t="shared" si="1"/>
        <v>0</v>
      </c>
      <c r="J22" s="328" t="str">
        <f t="shared" si="0"/>
        <v/>
      </c>
      <c r="K22" s="191"/>
      <c r="L22" s="179"/>
      <c r="M22" s="179"/>
      <c r="N22" s="179"/>
      <c r="O22" s="179"/>
      <c r="P22" s="196"/>
    </row>
    <row r="23" spans="1:16" s="92" customFormat="1" ht="16.5" customHeight="1">
      <c r="A23" s="176"/>
      <c r="B23" s="188"/>
      <c r="C23" s="225"/>
      <c r="D23" s="225"/>
      <c r="E23" s="378"/>
      <c r="F23" s="383"/>
      <c r="G23" s="378"/>
      <c r="H23" s="378"/>
      <c r="I23" s="328">
        <f t="shared" si="1"/>
        <v>0</v>
      </c>
      <c r="J23" s="328" t="str">
        <f t="shared" si="0"/>
        <v/>
      </c>
      <c r="K23" s="191"/>
      <c r="L23" s="179"/>
      <c r="M23" s="179"/>
      <c r="N23" s="179"/>
      <c r="O23" s="179"/>
      <c r="P23" s="196"/>
    </row>
    <row r="24" spans="1:16" s="92" customFormat="1" ht="16.5" customHeight="1">
      <c r="A24" s="176"/>
      <c r="B24" s="188"/>
      <c r="C24" s="225"/>
      <c r="D24" s="225"/>
      <c r="E24" s="378"/>
      <c r="F24" s="383"/>
      <c r="G24" s="378"/>
      <c r="H24" s="378"/>
      <c r="I24" s="328">
        <f t="shared" si="1"/>
        <v>0</v>
      </c>
      <c r="J24" s="328" t="str">
        <f t="shared" si="0"/>
        <v/>
      </c>
      <c r="K24" s="191"/>
      <c r="L24" s="179"/>
      <c r="M24" s="179"/>
      <c r="N24" s="179"/>
      <c r="O24" s="179"/>
      <c r="P24" s="196"/>
    </row>
    <row r="25" spans="1:16" s="92" customFormat="1" ht="16.5" customHeight="1">
      <c r="A25" s="176"/>
      <c r="B25" s="188"/>
      <c r="C25" s="225"/>
      <c r="D25" s="225"/>
      <c r="E25" s="378"/>
      <c r="F25" s="383"/>
      <c r="G25" s="378"/>
      <c r="H25" s="378"/>
      <c r="I25" s="328">
        <f t="shared" si="1"/>
        <v>0</v>
      </c>
      <c r="J25" s="328" t="str">
        <f t="shared" si="0"/>
        <v/>
      </c>
      <c r="K25" s="191"/>
      <c r="L25" s="179"/>
      <c r="M25" s="179"/>
      <c r="N25" s="179"/>
      <c r="O25" s="179"/>
      <c r="P25" s="196"/>
    </row>
    <row r="26" spans="1:16" s="92" customFormat="1" ht="16.5" customHeight="1">
      <c r="A26" s="176"/>
      <c r="B26" s="188"/>
      <c r="C26" s="225"/>
      <c r="D26" s="225"/>
      <c r="E26" s="378"/>
      <c r="F26" s="383"/>
      <c r="G26" s="378"/>
      <c r="H26" s="378"/>
      <c r="I26" s="328">
        <f t="shared" si="1"/>
        <v>0</v>
      </c>
      <c r="J26" s="328" t="str">
        <f t="shared" si="0"/>
        <v/>
      </c>
      <c r="K26" s="191"/>
      <c r="L26" s="179"/>
      <c r="M26" s="179"/>
      <c r="N26" s="179"/>
      <c r="O26" s="179"/>
      <c r="P26" s="196"/>
    </row>
    <row r="27" spans="1:16" s="92" customFormat="1" ht="16.5" customHeight="1">
      <c r="A27" s="176"/>
      <c r="B27" s="188"/>
      <c r="C27" s="225"/>
      <c r="D27" s="225"/>
      <c r="E27" s="378"/>
      <c r="F27" s="383"/>
      <c r="G27" s="378"/>
      <c r="H27" s="378"/>
      <c r="I27" s="328">
        <f t="shared" si="1"/>
        <v>0</v>
      </c>
      <c r="J27" s="328" t="str">
        <f t="shared" si="0"/>
        <v/>
      </c>
      <c r="K27" s="191"/>
      <c r="L27" s="179"/>
      <c r="M27" s="179"/>
      <c r="N27" s="179"/>
      <c r="O27" s="179"/>
      <c r="P27" s="196"/>
    </row>
    <row r="28" spans="1:16" s="92" customFormat="1" ht="16.5" customHeight="1">
      <c r="A28" s="176"/>
      <c r="B28" s="188"/>
      <c r="C28" s="225"/>
      <c r="D28" s="225"/>
      <c r="E28" s="378"/>
      <c r="F28" s="383"/>
      <c r="G28" s="378"/>
      <c r="H28" s="378"/>
      <c r="I28" s="328">
        <f t="shared" si="1"/>
        <v>0</v>
      </c>
      <c r="J28" s="328" t="str">
        <f t="shared" si="0"/>
        <v/>
      </c>
      <c r="K28" s="191"/>
      <c r="L28" s="179"/>
      <c r="M28" s="179"/>
      <c r="N28" s="179"/>
      <c r="O28" s="179"/>
      <c r="P28" s="196"/>
    </row>
    <row r="29" spans="1:16" s="92" customFormat="1" ht="16.5" customHeight="1">
      <c r="A29" s="176"/>
      <c r="B29" s="188"/>
      <c r="C29" s="225"/>
      <c r="D29" s="225"/>
      <c r="E29" s="378"/>
      <c r="F29" s="383"/>
      <c r="G29" s="378"/>
      <c r="H29" s="378"/>
      <c r="I29" s="328">
        <f t="shared" si="1"/>
        <v>0</v>
      </c>
      <c r="J29" s="328" t="str">
        <f t="shared" si="0"/>
        <v/>
      </c>
      <c r="K29" s="191"/>
      <c r="L29" s="179"/>
      <c r="M29" s="179"/>
      <c r="N29" s="179"/>
      <c r="O29" s="179"/>
      <c r="P29" s="196"/>
    </row>
    <row r="30" spans="1:16" s="92" customFormat="1" ht="16.5" customHeight="1">
      <c r="A30" s="522" t="s">
        <v>603</v>
      </c>
      <c r="B30" s="523"/>
      <c r="C30" s="191"/>
      <c r="D30" s="191"/>
      <c r="E30" s="178"/>
      <c r="F30" s="383"/>
      <c r="G30" s="335">
        <f>ROUND(SUM(G6:G29),2)</f>
        <v>0</v>
      </c>
      <c r="H30" s="335">
        <f>ROUND(SUM(H6:H29),2)</f>
        <v>0</v>
      </c>
      <c r="I30" s="328">
        <f t="shared" ref="I30" si="2">H30-G30</f>
        <v>0</v>
      </c>
      <c r="J30" s="328" t="str">
        <f t="shared" ref="J30" si="3">IF(G30=0,"",I30/G30*100)</f>
        <v/>
      </c>
      <c r="K30" s="191"/>
      <c r="L30" s="179"/>
      <c r="M30" s="179"/>
      <c r="N30" s="179"/>
      <c r="O30" s="179"/>
      <c r="P30" s="196"/>
    </row>
    <row r="31" spans="1:16" ht="15.75" customHeight="1">
      <c r="A31" s="193"/>
      <c r="B31" s="193"/>
      <c r="C31" s="193"/>
      <c r="D31" s="193"/>
      <c r="E31" s="179"/>
      <c r="F31" s="179"/>
      <c r="G31" s="185"/>
      <c r="H31" s="185"/>
      <c r="I31" s="185"/>
      <c r="J31" s="185"/>
      <c r="K31" s="185"/>
      <c r="L31" s="179"/>
      <c r="M31" s="179"/>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5">
    <mergeCell ref="A1:K1"/>
    <mergeCell ref="A2:J2"/>
    <mergeCell ref="A30:B30"/>
    <mergeCell ref="J3:K3"/>
    <mergeCell ref="J4:K4"/>
  </mergeCells>
  <phoneticPr fontId="8"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A1:P89"/>
  <sheetViews>
    <sheetView view="pageBreakPreview" topLeftCell="A13" zoomScaleNormal="100" zoomScaleSheetLayoutView="100" workbookViewId="0">
      <selection activeCell="H9" sqref="H9"/>
    </sheetView>
  </sheetViews>
  <sheetFormatPr defaultColWidth="9" defaultRowHeight="15.75" customHeight="1" outlineLevelCol="1"/>
  <cols>
    <col min="1" max="1" width="5.375" style="2" customWidth="1"/>
    <col min="2" max="2" width="21.375" style="2" customWidth="1"/>
    <col min="3" max="3" width="13.125" style="2" customWidth="1"/>
    <col min="4" max="4" width="9.25" style="2" customWidth="1"/>
    <col min="5" max="5" width="12.125" style="2" customWidth="1" outlineLevel="1"/>
    <col min="6" max="6" width="12" style="2" customWidth="1" outlineLevel="1"/>
    <col min="7" max="7" width="15.75" style="2" customWidth="1"/>
    <col min="8" max="8" width="14.375" style="2" customWidth="1"/>
    <col min="9" max="9" width="11.75" style="2" customWidth="1"/>
    <col min="10" max="10" width="8.75" style="2" customWidth="1"/>
    <col min="11" max="16384" width="9" style="2"/>
  </cols>
  <sheetData>
    <row r="1" spans="1:16" s="15" customFormat="1" ht="30" customHeight="1">
      <c r="A1" s="519" t="s">
        <v>226</v>
      </c>
      <c r="B1" s="519"/>
      <c r="C1" s="519"/>
      <c r="D1" s="519"/>
      <c r="E1" s="519"/>
      <c r="F1" s="519"/>
      <c r="G1" s="519"/>
      <c r="H1" s="519"/>
      <c r="I1" s="519"/>
      <c r="J1" s="519"/>
      <c r="K1" s="519"/>
    </row>
    <row r="2" spans="1:16" s="92" customFormat="1" ht="16.5" customHeight="1">
      <c r="A2" s="518" t="str">
        <f>公用信息!A8</f>
        <v>评估基准日：2018年11月30日</v>
      </c>
      <c r="B2" s="518"/>
      <c r="C2" s="518"/>
      <c r="D2" s="518"/>
      <c r="E2" s="518"/>
      <c r="F2" s="518"/>
      <c r="G2" s="518"/>
      <c r="H2" s="537"/>
      <c r="I2" s="537"/>
      <c r="J2" s="537"/>
      <c r="K2" s="537"/>
      <c r="L2" s="90"/>
      <c r="M2" s="90"/>
      <c r="N2" s="90"/>
      <c r="O2" s="90"/>
    </row>
    <row r="3" spans="1:16" s="92" customFormat="1" ht="16.5" customHeight="1">
      <c r="A3" s="91"/>
      <c r="B3" s="91"/>
      <c r="C3" s="91"/>
      <c r="D3" s="91"/>
      <c r="E3" s="91"/>
      <c r="F3" s="91"/>
      <c r="G3" s="91"/>
      <c r="H3" s="157"/>
      <c r="I3" s="157"/>
      <c r="J3" s="157"/>
      <c r="K3" s="155" t="s">
        <v>599</v>
      </c>
      <c r="L3" s="90"/>
      <c r="M3" s="90"/>
      <c r="N3" s="90"/>
      <c r="O3" s="90"/>
    </row>
    <row r="4" spans="1:16" s="92" customFormat="1" ht="16.5" customHeight="1">
      <c r="A4" s="89" t="str">
        <f>公用信息!A5</f>
        <v>被评估单位：中国劳动关系学院</v>
      </c>
      <c r="B4" s="90"/>
      <c r="C4" s="90"/>
      <c r="D4" s="90"/>
      <c r="E4" s="90"/>
      <c r="F4" s="90"/>
      <c r="G4" s="90"/>
      <c r="H4" s="90"/>
      <c r="I4" s="90"/>
      <c r="J4" s="90"/>
      <c r="K4" s="156" t="s">
        <v>291</v>
      </c>
      <c r="L4" s="90"/>
      <c r="M4" s="90"/>
      <c r="N4" s="90"/>
      <c r="O4" s="90"/>
    </row>
    <row r="5" spans="1:16" s="93" customFormat="1" ht="17.25" customHeight="1">
      <c r="A5" s="176" t="s">
        <v>36</v>
      </c>
      <c r="B5" s="176" t="s">
        <v>600</v>
      </c>
      <c r="C5" s="176" t="s">
        <v>601</v>
      </c>
      <c r="D5" s="176" t="s">
        <v>352</v>
      </c>
      <c r="E5" s="176" t="s">
        <v>56</v>
      </c>
      <c r="F5" s="176" t="s">
        <v>602</v>
      </c>
      <c r="G5" s="176" t="s">
        <v>51</v>
      </c>
      <c r="H5" s="176" t="s">
        <v>52</v>
      </c>
      <c r="I5" s="176" t="s">
        <v>321</v>
      </c>
      <c r="J5" s="176" t="s">
        <v>357</v>
      </c>
      <c r="K5" s="176" t="s">
        <v>331</v>
      </c>
      <c r="L5" s="245"/>
      <c r="M5" s="245"/>
      <c r="N5" s="245"/>
      <c r="O5" s="245"/>
      <c r="P5" s="266"/>
    </row>
    <row r="6" spans="1:16" s="93" customFormat="1" ht="17.25" customHeight="1">
      <c r="A6" s="298"/>
      <c r="B6" s="381"/>
      <c r="C6" s="298"/>
      <c r="D6" s="298"/>
      <c r="E6" s="384"/>
      <c r="F6" s="201"/>
      <c r="G6" s="384"/>
      <c r="H6" s="384"/>
      <c r="I6" s="328">
        <f>H6-G6</f>
        <v>0</v>
      </c>
      <c r="J6" s="328" t="str">
        <f t="shared" ref="J6:J30" si="0">IF(G6=0,"",I6/G6*100)</f>
        <v/>
      </c>
      <c r="K6" s="298"/>
      <c r="L6" s="245"/>
      <c r="M6" s="245"/>
      <c r="N6" s="245"/>
      <c r="O6" s="245"/>
      <c r="P6" s="266"/>
    </row>
    <row r="7" spans="1:16" s="93" customFormat="1" ht="17.25" customHeight="1">
      <c r="A7" s="298"/>
      <c r="B7" s="381"/>
      <c r="C7" s="298"/>
      <c r="D7" s="298"/>
      <c r="E7" s="384"/>
      <c r="F7" s="201"/>
      <c r="G7" s="384"/>
      <c r="H7" s="384"/>
      <c r="I7" s="328">
        <f t="shared" ref="I7:I30" si="1">H7-G7</f>
        <v>0</v>
      </c>
      <c r="J7" s="328" t="str">
        <f t="shared" si="0"/>
        <v/>
      </c>
      <c r="K7" s="298"/>
      <c r="L7" s="245"/>
      <c r="M7" s="245"/>
      <c r="N7" s="245"/>
      <c r="O7" s="245"/>
      <c r="P7" s="266"/>
    </row>
    <row r="8" spans="1:16" s="93" customFormat="1" ht="17.25" customHeight="1">
      <c r="A8" s="298"/>
      <c r="B8" s="381"/>
      <c r="C8" s="298"/>
      <c r="D8" s="298"/>
      <c r="E8" s="384"/>
      <c r="F8" s="201"/>
      <c r="G8" s="384"/>
      <c r="H8" s="384"/>
      <c r="I8" s="328">
        <f t="shared" si="1"/>
        <v>0</v>
      </c>
      <c r="J8" s="328" t="str">
        <f t="shared" si="0"/>
        <v/>
      </c>
      <c r="K8" s="298"/>
      <c r="L8" s="245"/>
      <c r="M8" s="245"/>
      <c r="N8" s="245"/>
      <c r="O8" s="245"/>
      <c r="P8" s="266"/>
    </row>
    <row r="9" spans="1:16" s="92" customFormat="1" ht="15.75" customHeight="1">
      <c r="A9" s="176"/>
      <c r="B9" s="381"/>
      <c r="C9" s="188"/>
      <c r="D9" s="176"/>
      <c r="E9" s="385"/>
      <c r="F9" s="383"/>
      <c r="G9" s="386"/>
      <c r="H9" s="386"/>
      <c r="I9" s="328">
        <f t="shared" si="1"/>
        <v>0</v>
      </c>
      <c r="J9" s="328" t="str">
        <f t="shared" si="0"/>
        <v/>
      </c>
      <c r="K9" s="191"/>
      <c r="L9" s="179"/>
      <c r="M9" s="179"/>
      <c r="N9" s="179"/>
      <c r="O9" s="179"/>
      <c r="P9" s="196"/>
    </row>
    <row r="10" spans="1:16" s="92" customFormat="1" ht="15.75" customHeight="1">
      <c r="A10" s="176"/>
      <c r="B10" s="381"/>
      <c r="C10" s="188"/>
      <c r="D10" s="176"/>
      <c r="E10" s="385"/>
      <c r="F10" s="383"/>
      <c r="G10" s="386"/>
      <c r="H10" s="386"/>
      <c r="I10" s="328">
        <f t="shared" si="1"/>
        <v>0</v>
      </c>
      <c r="J10" s="328" t="str">
        <f t="shared" si="0"/>
        <v/>
      </c>
      <c r="K10" s="191"/>
      <c r="L10" s="179"/>
      <c r="M10" s="179"/>
      <c r="N10" s="179"/>
      <c r="O10" s="179"/>
      <c r="P10" s="196"/>
    </row>
    <row r="11" spans="1:16" s="92" customFormat="1" ht="15.75" customHeight="1">
      <c r="A11" s="176"/>
      <c r="B11" s="381"/>
      <c r="C11" s="188"/>
      <c r="D11" s="176"/>
      <c r="E11" s="385"/>
      <c r="F11" s="383"/>
      <c r="G11" s="386"/>
      <c r="H11" s="386"/>
      <c r="I11" s="328">
        <f t="shared" si="1"/>
        <v>0</v>
      </c>
      <c r="J11" s="328" t="str">
        <f t="shared" si="0"/>
        <v/>
      </c>
      <c r="K11" s="191"/>
      <c r="L11" s="179"/>
      <c r="M11" s="179"/>
      <c r="N11" s="179"/>
      <c r="O11" s="179"/>
      <c r="P11" s="196"/>
    </row>
    <row r="12" spans="1:16" s="92" customFormat="1" ht="15.75" customHeight="1">
      <c r="A12" s="176"/>
      <c r="B12" s="381"/>
      <c r="C12" s="188"/>
      <c r="D12" s="176"/>
      <c r="E12" s="385"/>
      <c r="F12" s="383"/>
      <c r="G12" s="386"/>
      <c r="H12" s="386"/>
      <c r="I12" s="328">
        <f t="shared" si="1"/>
        <v>0</v>
      </c>
      <c r="J12" s="328" t="str">
        <f t="shared" si="0"/>
        <v/>
      </c>
      <c r="K12" s="191"/>
      <c r="L12" s="179"/>
      <c r="M12" s="179"/>
      <c r="N12" s="179"/>
      <c r="O12" s="179"/>
      <c r="P12" s="196"/>
    </row>
    <row r="13" spans="1:16" s="92" customFormat="1" ht="15.75" customHeight="1">
      <c r="A13" s="176"/>
      <c r="B13" s="381"/>
      <c r="C13" s="188"/>
      <c r="D13" s="176"/>
      <c r="E13" s="385"/>
      <c r="F13" s="383"/>
      <c r="G13" s="386"/>
      <c r="H13" s="386"/>
      <c r="I13" s="328">
        <f t="shared" si="1"/>
        <v>0</v>
      </c>
      <c r="J13" s="328" t="str">
        <f t="shared" si="0"/>
        <v/>
      </c>
      <c r="K13" s="191"/>
      <c r="L13" s="179"/>
      <c r="M13" s="179"/>
      <c r="N13" s="179"/>
      <c r="O13" s="179"/>
      <c r="P13" s="196"/>
    </row>
    <row r="14" spans="1:16" s="92" customFormat="1" ht="15.75" customHeight="1">
      <c r="A14" s="176"/>
      <c r="B14" s="381"/>
      <c r="C14" s="188"/>
      <c r="D14" s="176"/>
      <c r="E14" s="385"/>
      <c r="F14" s="383"/>
      <c r="G14" s="386"/>
      <c r="H14" s="386"/>
      <c r="I14" s="328">
        <f t="shared" si="1"/>
        <v>0</v>
      </c>
      <c r="J14" s="328" t="str">
        <f t="shared" si="0"/>
        <v/>
      </c>
      <c r="K14" s="191"/>
      <c r="L14" s="179"/>
      <c r="M14" s="179"/>
      <c r="N14" s="179"/>
      <c r="O14" s="179"/>
      <c r="P14" s="196"/>
    </row>
    <row r="15" spans="1:16" s="92" customFormat="1" ht="15.75" customHeight="1">
      <c r="A15" s="176"/>
      <c r="B15" s="381"/>
      <c r="C15" s="188"/>
      <c r="D15" s="176"/>
      <c r="E15" s="385"/>
      <c r="F15" s="383"/>
      <c r="G15" s="386"/>
      <c r="H15" s="386"/>
      <c r="I15" s="328">
        <f t="shared" si="1"/>
        <v>0</v>
      </c>
      <c r="J15" s="328" t="str">
        <f t="shared" si="0"/>
        <v/>
      </c>
      <c r="K15" s="191"/>
      <c r="L15" s="179"/>
      <c r="M15" s="179"/>
      <c r="N15" s="179"/>
      <c r="O15" s="179"/>
      <c r="P15" s="196"/>
    </row>
    <row r="16" spans="1:16" s="92" customFormat="1" ht="15.75" customHeight="1">
      <c r="A16" s="176"/>
      <c r="B16" s="381"/>
      <c r="C16" s="188"/>
      <c r="D16" s="176"/>
      <c r="E16" s="385"/>
      <c r="F16" s="383"/>
      <c r="G16" s="386"/>
      <c r="H16" s="386"/>
      <c r="I16" s="328">
        <f t="shared" si="1"/>
        <v>0</v>
      </c>
      <c r="J16" s="328" t="str">
        <f t="shared" si="0"/>
        <v/>
      </c>
      <c r="K16" s="191"/>
      <c r="L16" s="179"/>
      <c r="M16" s="179"/>
      <c r="N16" s="179"/>
      <c r="O16" s="179"/>
      <c r="P16" s="196"/>
    </row>
    <row r="17" spans="1:16" s="92" customFormat="1" ht="15.75" customHeight="1">
      <c r="A17" s="176"/>
      <c r="B17" s="381"/>
      <c r="C17" s="188"/>
      <c r="D17" s="176"/>
      <c r="E17" s="385"/>
      <c r="F17" s="383"/>
      <c r="G17" s="386"/>
      <c r="H17" s="386"/>
      <c r="I17" s="328">
        <f t="shared" si="1"/>
        <v>0</v>
      </c>
      <c r="J17" s="328" t="str">
        <f t="shared" si="0"/>
        <v/>
      </c>
      <c r="K17" s="191"/>
      <c r="L17" s="179"/>
      <c r="M17" s="179"/>
      <c r="N17" s="179"/>
      <c r="O17" s="179"/>
      <c r="P17" s="196"/>
    </row>
    <row r="18" spans="1:16" s="92" customFormat="1" ht="15.75" customHeight="1">
      <c r="A18" s="176"/>
      <c r="B18" s="381"/>
      <c r="C18" s="188"/>
      <c r="D18" s="176"/>
      <c r="E18" s="385"/>
      <c r="F18" s="383"/>
      <c r="G18" s="386"/>
      <c r="H18" s="386"/>
      <c r="I18" s="328">
        <f t="shared" si="1"/>
        <v>0</v>
      </c>
      <c r="J18" s="328" t="str">
        <f t="shared" si="0"/>
        <v/>
      </c>
      <c r="K18" s="191"/>
      <c r="L18" s="179"/>
      <c r="M18" s="179"/>
      <c r="N18" s="179"/>
      <c r="O18" s="179"/>
      <c r="P18" s="196"/>
    </row>
    <row r="19" spans="1:16" s="92" customFormat="1" ht="15.75" customHeight="1">
      <c r="A19" s="176"/>
      <c r="B19" s="381"/>
      <c r="C19" s="188"/>
      <c r="D19" s="176"/>
      <c r="E19" s="385"/>
      <c r="F19" s="383"/>
      <c r="G19" s="386"/>
      <c r="H19" s="386"/>
      <c r="I19" s="328">
        <f t="shared" si="1"/>
        <v>0</v>
      </c>
      <c r="J19" s="328" t="str">
        <f t="shared" si="0"/>
        <v/>
      </c>
      <c r="K19" s="191"/>
      <c r="L19" s="179"/>
      <c r="M19" s="179"/>
      <c r="N19" s="179"/>
      <c r="O19" s="179"/>
      <c r="P19" s="196"/>
    </row>
    <row r="20" spans="1:16" s="92" customFormat="1" ht="15.75" customHeight="1">
      <c r="A20" s="176"/>
      <c r="B20" s="381"/>
      <c r="C20" s="188"/>
      <c r="D20" s="176"/>
      <c r="E20" s="385"/>
      <c r="F20" s="383"/>
      <c r="G20" s="386"/>
      <c r="H20" s="386"/>
      <c r="I20" s="328">
        <f t="shared" si="1"/>
        <v>0</v>
      </c>
      <c r="J20" s="328" t="str">
        <f t="shared" si="0"/>
        <v/>
      </c>
      <c r="K20" s="191"/>
      <c r="L20" s="179"/>
      <c r="M20" s="179"/>
      <c r="N20" s="179"/>
      <c r="O20" s="179"/>
      <c r="P20" s="196"/>
    </row>
    <row r="21" spans="1:16" s="92" customFormat="1" ht="15.75" customHeight="1">
      <c r="A21" s="176"/>
      <c r="B21" s="381"/>
      <c r="C21" s="188"/>
      <c r="D21" s="176"/>
      <c r="E21" s="385"/>
      <c r="F21" s="383"/>
      <c r="G21" s="386"/>
      <c r="H21" s="386"/>
      <c r="I21" s="328">
        <f t="shared" si="1"/>
        <v>0</v>
      </c>
      <c r="J21" s="328" t="str">
        <f t="shared" si="0"/>
        <v/>
      </c>
      <c r="K21" s="191"/>
      <c r="L21" s="179"/>
      <c r="M21" s="179"/>
      <c r="N21" s="179"/>
      <c r="O21" s="179"/>
      <c r="P21" s="196"/>
    </row>
    <row r="22" spans="1:16" s="92" customFormat="1" ht="15.75" customHeight="1">
      <c r="A22" s="176"/>
      <c r="B22" s="381"/>
      <c r="C22" s="188"/>
      <c r="D22" s="176"/>
      <c r="E22" s="385"/>
      <c r="F22" s="383"/>
      <c r="G22" s="386"/>
      <c r="H22" s="386"/>
      <c r="I22" s="328">
        <f t="shared" si="1"/>
        <v>0</v>
      </c>
      <c r="J22" s="328" t="str">
        <f t="shared" si="0"/>
        <v/>
      </c>
      <c r="K22" s="191"/>
      <c r="L22" s="179"/>
      <c r="M22" s="179"/>
      <c r="N22" s="179"/>
      <c r="O22" s="179"/>
      <c r="P22" s="196"/>
    </row>
    <row r="23" spans="1:16" s="92" customFormat="1" ht="15.75" customHeight="1">
      <c r="A23" s="176"/>
      <c r="B23" s="381"/>
      <c r="C23" s="188"/>
      <c r="D23" s="176"/>
      <c r="E23" s="385"/>
      <c r="F23" s="383"/>
      <c r="G23" s="386"/>
      <c r="H23" s="386"/>
      <c r="I23" s="328">
        <f t="shared" si="1"/>
        <v>0</v>
      </c>
      <c r="J23" s="328" t="str">
        <f t="shared" si="0"/>
        <v/>
      </c>
      <c r="K23" s="191"/>
      <c r="L23" s="179"/>
      <c r="M23" s="179"/>
      <c r="N23" s="179"/>
      <c r="O23" s="179"/>
      <c r="P23" s="196"/>
    </row>
    <row r="24" spans="1:16" s="92" customFormat="1" ht="15.75" customHeight="1">
      <c r="A24" s="176"/>
      <c r="B24" s="381"/>
      <c r="C24" s="188"/>
      <c r="D24" s="176"/>
      <c r="E24" s="385"/>
      <c r="F24" s="383"/>
      <c r="G24" s="386"/>
      <c r="H24" s="386"/>
      <c r="I24" s="328">
        <f t="shared" si="1"/>
        <v>0</v>
      </c>
      <c r="J24" s="328" t="str">
        <f t="shared" si="0"/>
        <v/>
      </c>
      <c r="K24" s="191"/>
      <c r="L24" s="179"/>
      <c r="M24" s="179"/>
      <c r="N24" s="179"/>
      <c r="O24" s="179"/>
      <c r="P24" s="196"/>
    </row>
    <row r="25" spans="1:16" s="92" customFormat="1" ht="15.75" customHeight="1">
      <c r="A25" s="176"/>
      <c r="B25" s="381"/>
      <c r="C25" s="188"/>
      <c r="D25" s="176"/>
      <c r="E25" s="385"/>
      <c r="F25" s="383"/>
      <c r="G25" s="386"/>
      <c r="H25" s="386"/>
      <c r="I25" s="328">
        <f t="shared" si="1"/>
        <v>0</v>
      </c>
      <c r="J25" s="328" t="str">
        <f t="shared" si="0"/>
        <v/>
      </c>
      <c r="K25" s="191"/>
      <c r="L25" s="179"/>
      <c r="M25" s="179"/>
      <c r="N25" s="179"/>
      <c r="O25" s="179"/>
      <c r="P25" s="196"/>
    </row>
    <row r="26" spans="1:16" s="92" customFormat="1" ht="15.75" customHeight="1">
      <c r="A26" s="176"/>
      <c r="B26" s="381"/>
      <c r="C26" s="188"/>
      <c r="D26" s="176"/>
      <c r="E26" s="385"/>
      <c r="F26" s="383"/>
      <c r="G26" s="386"/>
      <c r="H26" s="386"/>
      <c r="I26" s="328">
        <f t="shared" si="1"/>
        <v>0</v>
      </c>
      <c r="J26" s="328" t="str">
        <f t="shared" si="0"/>
        <v/>
      </c>
      <c r="K26" s="191"/>
      <c r="L26" s="179"/>
      <c r="M26" s="179"/>
      <c r="N26" s="179"/>
      <c r="O26" s="179"/>
      <c r="P26" s="196"/>
    </row>
    <row r="27" spans="1:16" s="92" customFormat="1" ht="15.75" customHeight="1">
      <c r="A27" s="176"/>
      <c r="B27" s="381"/>
      <c r="C27" s="188"/>
      <c r="D27" s="176"/>
      <c r="E27" s="385"/>
      <c r="F27" s="383"/>
      <c r="G27" s="386"/>
      <c r="H27" s="386"/>
      <c r="I27" s="328">
        <f t="shared" si="1"/>
        <v>0</v>
      </c>
      <c r="J27" s="328" t="str">
        <f t="shared" si="0"/>
        <v/>
      </c>
      <c r="K27" s="191"/>
      <c r="L27" s="179"/>
      <c r="M27" s="179"/>
      <c r="N27" s="179"/>
      <c r="O27" s="179"/>
      <c r="P27" s="196"/>
    </row>
    <row r="28" spans="1:16" s="92" customFormat="1" ht="15.75" customHeight="1">
      <c r="A28" s="176"/>
      <c r="B28" s="381"/>
      <c r="C28" s="188"/>
      <c r="D28" s="176"/>
      <c r="E28" s="385"/>
      <c r="F28" s="383"/>
      <c r="G28" s="386"/>
      <c r="H28" s="386"/>
      <c r="I28" s="328">
        <f t="shared" si="1"/>
        <v>0</v>
      </c>
      <c r="J28" s="328" t="str">
        <f t="shared" si="0"/>
        <v/>
      </c>
      <c r="K28" s="191"/>
      <c r="L28" s="179"/>
      <c r="M28" s="179"/>
      <c r="N28" s="179"/>
      <c r="O28" s="179"/>
      <c r="P28" s="196"/>
    </row>
    <row r="29" spans="1:16" s="92" customFormat="1" ht="15.75" customHeight="1">
      <c r="A29" s="176"/>
      <c r="B29" s="381"/>
      <c r="C29" s="188"/>
      <c r="D29" s="176"/>
      <c r="E29" s="385"/>
      <c r="F29" s="383"/>
      <c r="G29" s="386"/>
      <c r="H29" s="386"/>
      <c r="I29" s="328">
        <f t="shared" si="1"/>
        <v>0</v>
      </c>
      <c r="J29" s="328" t="str">
        <f t="shared" si="0"/>
        <v/>
      </c>
      <c r="K29" s="191"/>
      <c r="L29" s="179"/>
      <c r="M29" s="179"/>
      <c r="N29" s="179"/>
      <c r="O29" s="179"/>
      <c r="P29" s="196"/>
    </row>
    <row r="30" spans="1:16" s="92" customFormat="1" ht="15.75" customHeight="1">
      <c r="A30" s="176"/>
      <c r="B30" s="381"/>
      <c r="C30" s="188"/>
      <c r="D30" s="176"/>
      <c r="E30" s="385"/>
      <c r="F30" s="383"/>
      <c r="G30" s="386"/>
      <c r="H30" s="386"/>
      <c r="I30" s="328">
        <f t="shared" si="1"/>
        <v>0</v>
      </c>
      <c r="J30" s="328" t="str">
        <f t="shared" si="0"/>
        <v/>
      </c>
      <c r="K30" s="191"/>
      <c r="L30" s="179"/>
      <c r="M30" s="179"/>
      <c r="N30" s="179"/>
      <c r="O30" s="179"/>
      <c r="P30" s="196"/>
    </row>
    <row r="31" spans="1:16" s="92" customFormat="1" ht="17.25" customHeight="1">
      <c r="A31" s="522" t="s">
        <v>603</v>
      </c>
      <c r="B31" s="523"/>
      <c r="C31" s="191"/>
      <c r="D31" s="191"/>
      <c r="E31" s="178"/>
      <c r="F31" s="191"/>
      <c r="G31" s="335">
        <f>ROUND(SUM(G6:G30),2)</f>
        <v>0</v>
      </c>
      <c r="H31" s="335">
        <f>ROUND(SUM(H6:H30),2)</f>
        <v>0</v>
      </c>
      <c r="I31" s="328">
        <f t="shared" ref="I31" si="2">H31-G31</f>
        <v>0</v>
      </c>
      <c r="J31" s="328" t="str">
        <f t="shared" ref="J31" si="3">IF(G31=0,"",I31/G31*100)</f>
        <v/>
      </c>
      <c r="K31" s="191"/>
      <c r="L31" s="179"/>
      <c r="M31" s="179"/>
      <c r="N31" s="179"/>
      <c r="O31" s="179"/>
      <c r="P31" s="196"/>
    </row>
    <row r="32" spans="1:16" ht="15.75" customHeight="1">
      <c r="A32" s="193"/>
      <c r="B32" s="193"/>
      <c r="C32" s="193"/>
      <c r="D32" s="193"/>
      <c r="E32" s="216"/>
      <c r="F32" s="216"/>
      <c r="G32" s="185"/>
      <c r="H32" s="185"/>
      <c r="I32" s="185"/>
      <c r="J32" s="185"/>
      <c r="K32" s="185"/>
      <c r="L32" s="179"/>
      <c r="M32" s="179"/>
      <c r="N32" s="179"/>
      <c r="O32" s="179"/>
      <c r="P32" s="186"/>
    </row>
    <row r="33" spans="1:16" ht="15.75" customHeight="1">
      <c r="A33" s="195"/>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3">
    <mergeCell ref="A1:K1"/>
    <mergeCell ref="A2:K2"/>
    <mergeCell ref="A31:B31"/>
  </mergeCells>
  <phoneticPr fontId="8"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pageSetUpPr fitToPage="1"/>
  </sheetPr>
  <dimension ref="A1:P85"/>
  <sheetViews>
    <sheetView view="pageBreakPreview" topLeftCell="A4" zoomScaleNormal="100" zoomScaleSheetLayoutView="100" workbookViewId="0">
      <selection activeCell="A7" sqref="A7:XFD8"/>
    </sheetView>
  </sheetViews>
  <sheetFormatPr defaultColWidth="9" defaultRowHeight="15.75" customHeight="1"/>
  <cols>
    <col min="1" max="1" width="7.5" style="2" customWidth="1"/>
    <col min="2" max="2" width="28" style="2" customWidth="1"/>
    <col min="3" max="3" width="20.25" style="2" customWidth="1"/>
    <col min="4" max="5" width="19.125" style="2" customWidth="1"/>
    <col min="6" max="6" width="14.375" style="2" customWidth="1"/>
    <col min="7" max="16384" width="9" style="2"/>
  </cols>
  <sheetData>
    <row r="1" spans="1:16" s="15" customFormat="1" ht="30" customHeight="1">
      <c r="A1" s="519" t="s">
        <v>225</v>
      </c>
      <c r="B1" s="519"/>
      <c r="C1" s="519"/>
      <c r="D1" s="519"/>
      <c r="E1" s="519"/>
      <c r="F1" s="519"/>
    </row>
    <row r="2" spans="1:16" s="102" customFormat="1" ht="16.5" customHeight="1">
      <c r="A2" s="518" t="str">
        <f>公用信息!A8</f>
        <v>评估基准日：2018年11月30日</v>
      </c>
      <c r="B2" s="518"/>
      <c r="C2" s="518"/>
      <c r="D2" s="518"/>
      <c r="E2" s="518"/>
      <c r="F2" s="518"/>
      <c r="G2" s="90"/>
      <c r="H2" s="90"/>
      <c r="I2" s="90"/>
      <c r="J2" s="90"/>
      <c r="K2" s="90"/>
      <c r="L2" s="90"/>
      <c r="M2" s="90"/>
      <c r="N2" s="90"/>
      <c r="O2" s="90"/>
    </row>
    <row r="3" spans="1:16" s="102" customFormat="1" ht="16.5" customHeight="1">
      <c r="A3" s="91"/>
      <c r="B3" s="91"/>
      <c r="C3" s="91"/>
      <c r="D3" s="91"/>
      <c r="E3" s="91"/>
      <c r="F3" s="154" t="s">
        <v>630</v>
      </c>
      <c r="G3" s="90"/>
      <c r="H3" s="90"/>
      <c r="I3" s="90"/>
      <c r="J3" s="90"/>
      <c r="K3" s="90"/>
      <c r="L3" s="90"/>
      <c r="M3" s="90"/>
      <c r="N3" s="90"/>
      <c r="O3" s="90"/>
    </row>
    <row r="4" spans="1:16" s="102" customFormat="1" ht="16.5" customHeight="1">
      <c r="A4" s="540" t="str">
        <f>公用信息!A5</f>
        <v>被评估单位：中国劳动关系学院</v>
      </c>
      <c r="B4" s="540"/>
      <c r="C4" s="540"/>
      <c r="D4" s="90"/>
      <c r="E4" s="90"/>
      <c r="F4" s="158" t="s">
        <v>291</v>
      </c>
      <c r="G4" s="90"/>
      <c r="H4" s="90"/>
      <c r="I4" s="90"/>
      <c r="J4" s="90"/>
      <c r="K4" s="90"/>
      <c r="L4" s="90"/>
      <c r="M4" s="90"/>
      <c r="N4" s="90"/>
      <c r="O4" s="90"/>
    </row>
    <row r="5" spans="1:16" s="93" customFormat="1" ht="16.5" customHeight="1">
      <c r="A5" s="209" t="s">
        <v>356</v>
      </c>
      <c r="B5" s="209" t="s">
        <v>247</v>
      </c>
      <c r="C5" s="209" t="s">
        <v>51</v>
      </c>
      <c r="D5" s="209" t="s">
        <v>52</v>
      </c>
      <c r="E5" s="215" t="s">
        <v>321</v>
      </c>
      <c r="F5" s="209" t="s">
        <v>357</v>
      </c>
      <c r="G5" s="245"/>
      <c r="H5" s="245"/>
      <c r="I5" s="245"/>
      <c r="J5" s="245"/>
      <c r="K5" s="245"/>
      <c r="L5" s="245"/>
      <c r="M5" s="245"/>
      <c r="N5" s="245"/>
      <c r="O5" s="245"/>
      <c r="P5" s="266"/>
    </row>
    <row r="6" spans="1:16" s="102" customFormat="1" ht="17.25" customHeight="1">
      <c r="A6" s="209" t="s">
        <v>595</v>
      </c>
      <c r="B6" s="209" t="s">
        <v>596</v>
      </c>
      <c r="C6" s="329">
        <f>'3-2-1交易性-股票'!G29</f>
        <v>0</v>
      </c>
      <c r="D6" s="329">
        <f>'3-2-1交易性-股票'!I29</f>
        <v>0</v>
      </c>
      <c r="E6" s="328">
        <f>D6-C6</f>
        <v>0</v>
      </c>
      <c r="F6" s="328" t="str">
        <f>IF(C6=0,"",E6/C6*100)</f>
        <v/>
      </c>
      <c r="G6" s="179"/>
      <c r="H6" s="179"/>
      <c r="I6" s="179"/>
      <c r="J6" s="179"/>
      <c r="K6" s="179"/>
      <c r="L6" s="179"/>
      <c r="M6" s="179"/>
      <c r="N6" s="179"/>
      <c r="O6" s="179"/>
      <c r="P6" s="187"/>
    </row>
    <row r="7" spans="1:16" s="102" customFormat="1" ht="17.25" customHeight="1">
      <c r="A7" s="209" t="s">
        <v>13</v>
      </c>
      <c r="B7" s="209" t="s">
        <v>597</v>
      </c>
      <c r="C7" s="329">
        <f>'3-2-2交易性-债券'!H29</f>
        <v>0</v>
      </c>
      <c r="D7" s="329">
        <f>'3-2-2交易性-债券'!I29</f>
        <v>0</v>
      </c>
      <c r="E7" s="328">
        <f>D7-C7</f>
        <v>0</v>
      </c>
      <c r="F7" s="328" t="str">
        <f>IF(C7=0,"",E7/C7*100)</f>
        <v/>
      </c>
      <c r="G7" s="179"/>
      <c r="H7" s="179"/>
      <c r="I7" s="179"/>
      <c r="J7" s="179"/>
      <c r="K7" s="179"/>
      <c r="L7" s="179"/>
      <c r="M7" s="179"/>
      <c r="N7" s="179"/>
      <c r="O7" s="179"/>
      <c r="P7" s="187"/>
    </row>
    <row r="8" spans="1:16" s="102" customFormat="1" ht="17.25" customHeight="1">
      <c r="A8" s="209" t="s">
        <v>60</v>
      </c>
      <c r="B8" s="209" t="s">
        <v>598</v>
      </c>
      <c r="C8" s="329">
        <f>'3-2-3交易性-基金'!G31</f>
        <v>0</v>
      </c>
      <c r="D8" s="328">
        <f>'3-2-3交易性-基金'!I31</f>
        <v>0</v>
      </c>
      <c r="E8" s="328">
        <f>D8-C8</f>
        <v>0</v>
      </c>
      <c r="F8" s="328" t="str">
        <f>IF(C8=0,"",E8/C8*100)</f>
        <v/>
      </c>
      <c r="G8" s="179"/>
      <c r="H8" s="179"/>
      <c r="I8" s="179"/>
      <c r="J8" s="179"/>
      <c r="K8" s="179"/>
      <c r="L8" s="179"/>
      <c r="M8" s="179"/>
      <c r="N8" s="179"/>
      <c r="O8" s="179"/>
      <c r="P8" s="187"/>
    </row>
    <row r="9" spans="1:16" s="102" customFormat="1" ht="17.25" customHeight="1">
      <c r="A9" s="209"/>
      <c r="B9" s="209"/>
      <c r="C9" s="329"/>
      <c r="D9" s="328"/>
      <c r="E9" s="328"/>
      <c r="F9" s="328"/>
      <c r="G9" s="179"/>
      <c r="H9" s="179"/>
      <c r="I9" s="179"/>
      <c r="J9" s="179"/>
      <c r="K9" s="179"/>
      <c r="L9" s="179"/>
      <c r="M9" s="179"/>
      <c r="N9" s="179"/>
      <c r="O9" s="179"/>
      <c r="P9" s="187"/>
    </row>
    <row r="10" spans="1:16" s="102" customFormat="1" ht="17.25" customHeight="1">
      <c r="A10" s="176"/>
      <c r="B10" s="191"/>
      <c r="C10" s="329"/>
      <c r="D10" s="328"/>
      <c r="E10" s="328"/>
      <c r="F10" s="328"/>
      <c r="G10" s="179"/>
      <c r="H10" s="179"/>
      <c r="I10" s="179"/>
      <c r="J10" s="179"/>
      <c r="K10" s="179"/>
      <c r="L10" s="179"/>
      <c r="M10" s="179"/>
      <c r="N10" s="179"/>
      <c r="O10" s="179"/>
      <c r="P10" s="187"/>
    </row>
    <row r="11" spans="1:16" s="102" customFormat="1" ht="17.25" customHeight="1">
      <c r="A11" s="176"/>
      <c r="B11" s="191"/>
      <c r="C11" s="329"/>
      <c r="D11" s="328"/>
      <c r="E11" s="328"/>
      <c r="F11" s="328"/>
      <c r="G11" s="179"/>
      <c r="H11" s="179"/>
      <c r="I11" s="179"/>
      <c r="J11" s="179"/>
      <c r="K11" s="179"/>
      <c r="L11" s="179"/>
      <c r="M11" s="179"/>
      <c r="N11" s="179"/>
      <c r="O11" s="179"/>
      <c r="P11" s="187"/>
    </row>
    <row r="12" spans="1:16" s="102" customFormat="1" ht="17.25" customHeight="1">
      <c r="A12" s="176"/>
      <c r="B12" s="191"/>
      <c r="C12" s="329"/>
      <c r="D12" s="328"/>
      <c r="E12" s="328"/>
      <c r="F12" s="328"/>
      <c r="G12" s="179"/>
      <c r="H12" s="179"/>
      <c r="I12" s="179"/>
      <c r="J12" s="179"/>
      <c r="K12" s="179"/>
      <c r="L12" s="179"/>
      <c r="M12" s="179"/>
      <c r="N12" s="179"/>
      <c r="O12" s="179"/>
      <c r="P12" s="187"/>
    </row>
    <row r="13" spans="1:16" s="102" customFormat="1" ht="17.25" customHeight="1">
      <c r="A13" s="176"/>
      <c r="B13" s="191"/>
      <c r="C13" s="329"/>
      <c r="D13" s="328"/>
      <c r="E13" s="328"/>
      <c r="F13" s="328"/>
      <c r="G13" s="179"/>
      <c r="H13" s="179"/>
      <c r="I13" s="179"/>
      <c r="J13" s="179"/>
      <c r="K13" s="179"/>
      <c r="L13" s="179"/>
      <c r="M13" s="179"/>
      <c r="N13" s="179"/>
      <c r="O13" s="179"/>
      <c r="P13" s="187"/>
    </row>
    <row r="14" spans="1:16" s="102" customFormat="1" ht="17.25" customHeight="1">
      <c r="A14" s="176"/>
      <c r="B14" s="191"/>
      <c r="C14" s="329"/>
      <c r="D14" s="328"/>
      <c r="E14" s="328"/>
      <c r="F14" s="328"/>
      <c r="G14" s="179"/>
      <c r="H14" s="179"/>
      <c r="I14" s="179"/>
      <c r="J14" s="179"/>
      <c r="K14" s="179"/>
      <c r="L14" s="179"/>
      <c r="M14" s="179"/>
      <c r="N14" s="179"/>
      <c r="O14" s="179"/>
      <c r="P14" s="187"/>
    </row>
    <row r="15" spans="1:16" s="102" customFormat="1" ht="17.25" customHeight="1">
      <c r="A15" s="176"/>
      <c r="B15" s="191"/>
      <c r="C15" s="329"/>
      <c r="D15" s="328"/>
      <c r="E15" s="328"/>
      <c r="F15" s="328"/>
      <c r="G15" s="179"/>
      <c r="H15" s="179"/>
      <c r="I15" s="179"/>
      <c r="J15" s="179"/>
      <c r="K15" s="179"/>
      <c r="L15" s="179"/>
      <c r="M15" s="179"/>
      <c r="N15" s="179"/>
      <c r="O15" s="179"/>
      <c r="P15" s="187"/>
    </row>
    <row r="16" spans="1:16" s="102" customFormat="1" ht="17.25" customHeight="1">
      <c r="A16" s="176"/>
      <c r="B16" s="191"/>
      <c r="C16" s="329"/>
      <c r="D16" s="328"/>
      <c r="E16" s="328"/>
      <c r="F16" s="328"/>
      <c r="G16" s="179"/>
      <c r="H16" s="179"/>
      <c r="I16" s="179"/>
      <c r="J16" s="179"/>
      <c r="K16" s="179"/>
      <c r="L16" s="179"/>
      <c r="M16" s="179"/>
      <c r="N16" s="179"/>
      <c r="O16" s="179"/>
      <c r="P16" s="187"/>
    </row>
    <row r="17" spans="1:16" s="102" customFormat="1" ht="17.25" customHeight="1">
      <c r="A17" s="176"/>
      <c r="B17" s="191"/>
      <c r="C17" s="329"/>
      <c r="D17" s="328"/>
      <c r="E17" s="328"/>
      <c r="F17" s="328"/>
      <c r="G17" s="179"/>
      <c r="H17" s="179"/>
      <c r="I17" s="179"/>
      <c r="J17" s="179"/>
      <c r="K17" s="179"/>
      <c r="L17" s="179"/>
      <c r="M17" s="179"/>
      <c r="N17" s="179"/>
      <c r="O17" s="179"/>
      <c r="P17" s="187"/>
    </row>
    <row r="18" spans="1:16" s="102" customFormat="1" ht="17.25" customHeight="1">
      <c r="A18" s="176"/>
      <c r="B18" s="191"/>
      <c r="C18" s="329"/>
      <c r="D18" s="328"/>
      <c r="E18" s="328"/>
      <c r="F18" s="328"/>
      <c r="G18" s="179"/>
      <c r="H18" s="179"/>
      <c r="I18" s="179"/>
      <c r="J18" s="179"/>
      <c r="K18" s="179"/>
      <c r="L18" s="179"/>
      <c r="M18" s="179"/>
      <c r="N18" s="179"/>
      <c r="O18" s="179"/>
      <c r="P18" s="187"/>
    </row>
    <row r="19" spans="1:16" s="102" customFormat="1" ht="17.25" customHeight="1">
      <c r="A19" s="176"/>
      <c r="B19" s="191"/>
      <c r="C19" s="329"/>
      <c r="D19" s="328"/>
      <c r="E19" s="328"/>
      <c r="F19" s="328"/>
      <c r="G19" s="179"/>
      <c r="H19" s="179"/>
      <c r="I19" s="179"/>
      <c r="J19" s="179"/>
      <c r="K19" s="179"/>
      <c r="L19" s="179"/>
      <c r="M19" s="179"/>
      <c r="N19" s="179"/>
      <c r="O19" s="179"/>
      <c r="P19" s="187"/>
    </row>
    <row r="20" spans="1:16" s="102" customFormat="1" ht="17.25" customHeight="1">
      <c r="A20" s="176"/>
      <c r="B20" s="191"/>
      <c r="C20" s="329"/>
      <c r="D20" s="328"/>
      <c r="E20" s="328"/>
      <c r="F20" s="328"/>
      <c r="G20" s="179"/>
      <c r="H20" s="179"/>
      <c r="I20" s="179"/>
      <c r="J20" s="179"/>
      <c r="K20" s="179"/>
      <c r="L20" s="179"/>
      <c r="M20" s="179"/>
      <c r="N20" s="179"/>
      <c r="O20" s="179"/>
      <c r="P20" s="187"/>
    </row>
    <row r="21" spans="1:16" s="102" customFormat="1" ht="17.25" customHeight="1">
      <c r="A21" s="176"/>
      <c r="B21" s="191"/>
      <c r="C21" s="329"/>
      <c r="D21" s="328"/>
      <c r="E21" s="328"/>
      <c r="F21" s="328"/>
      <c r="G21" s="179"/>
      <c r="H21" s="179"/>
      <c r="I21" s="179"/>
      <c r="J21" s="179"/>
      <c r="K21" s="179"/>
      <c r="L21" s="179"/>
      <c r="M21" s="179"/>
      <c r="N21" s="179"/>
      <c r="O21" s="179"/>
      <c r="P21" s="187"/>
    </row>
    <row r="22" spans="1:16" s="102" customFormat="1" ht="17.25" customHeight="1">
      <c r="A22" s="176"/>
      <c r="B22" s="191"/>
      <c r="C22" s="329"/>
      <c r="D22" s="328"/>
      <c r="E22" s="328"/>
      <c r="F22" s="328"/>
      <c r="G22" s="179"/>
      <c r="H22" s="179"/>
      <c r="I22" s="179"/>
      <c r="J22" s="179"/>
      <c r="K22" s="179"/>
      <c r="L22" s="179"/>
      <c r="M22" s="179"/>
      <c r="N22" s="179"/>
      <c r="O22" s="179"/>
      <c r="P22" s="187"/>
    </row>
    <row r="23" spans="1:16" s="102" customFormat="1" ht="17.25" customHeight="1">
      <c r="A23" s="176"/>
      <c r="B23" s="191"/>
      <c r="C23" s="329"/>
      <c r="D23" s="328"/>
      <c r="E23" s="328"/>
      <c r="F23" s="328"/>
      <c r="G23" s="179"/>
      <c r="H23" s="179"/>
      <c r="I23" s="179"/>
      <c r="J23" s="179"/>
      <c r="K23" s="179"/>
      <c r="L23" s="179"/>
      <c r="M23" s="179"/>
      <c r="N23" s="179"/>
      <c r="O23" s="179"/>
      <c r="P23" s="187"/>
    </row>
    <row r="24" spans="1:16" s="102" customFormat="1" ht="17.25" customHeight="1">
      <c r="A24" s="543" t="s">
        <v>464</v>
      </c>
      <c r="B24" s="544"/>
      <c r="C24" s="329">
        <f>SUM(C6:C23)</f>
        <v>0</v>
      </c>
      <c r="D24" s="328">
        <f>SUM(D6:D23)</f>
        <v>0</v>
      </c>
      <c r="E24" s="328">
        <f>D24-C24</f>
        <v>0</v>
      </c>
      <c r="F24" s="328" t="str">
        <f>IF(C24=0,"",E24/C24*100)</f>
        <v/>
      </c>
      <c r="G24" s="179"/>
      <c r="H24" s="179"/>
      <c r="I24" s="179"/>
      <c r="J24" s="179"/>
      <c r="K24" s="179"/>
      <c r="L24" s="179"/>
      <c r="M24" s="179"/>
      <c r="N24" s="179"/>
      <c r="O24" s="179"/>
      <c r="P24" s="187"/>
    </row>
    <row r="25" spans="1:16" ht="15.75" customHeight="1">
      <c r="A25" s="195"/>
      <c r="B25" s="179"/>
      <c r="C25" s="179"/>
      <c r="D25" s="541" t="s">
        <v>672</v>
      </c>
      <c r="E25" s="542"/>
      <c r="F25" s="542"/>
      <c r="G25" s="179"/>
      <c r="H25" s="179"/>
      <c r="I25" s="179"/>
      <c r="J25" s="179"/>
      <c r="K25" s="179"/>
      <c r="L25" s="179"/>
      <c r="M25" s="179"/>
      <c r="N25" s="179"/>
      <c r="O25" s="179"/>
      <c r="P25" s="186"/>
    </row>
    <row r="26" spans="1:16" ht="15.75" customHeight="1">
      <c r="A26" s="179"/>
      <c r="B26" s="179"/>
      <c r="C26" s="179"/>
      <c r="D26" s="179"/>
      <c r="E26" s="179"/>
      <c r="F26" s="179"/>
      <c r="G26" s="179"/>
      <c r="H26" s="179"/>
      <c r="I26" s="179"/>
      <c r="J26" s="179"/>
      <c r="K26" s="179"/>
      <c r="L26" s="179"/>
      <c r="M26" s="179"/>
      <c r="N26" s="179"/>
      <c r="O26" s="179"/>
      <c r="P26" s="186"/>
    </row>
    <row r="27" spans="1:16" ht="15.75" customHeight="1">
      <c r="A27" s="179"/>
      <c r="B27" s="179"/>
      <c r="C27" s="179"/>
      <c r="D27" s="179"/>
      <c r="E27" s="179"/>
      <c r="F27" s="179"/>
      <c r="G27" s="179"/>
      <c r="H27" s="179"/>
      <c r="I27" s="179"/>
      <c r="J27" s="179"/>
      <c r="K27" s="179"/>
      <c r="L27" s="179"/>
      <c r="M27" s="179"/>
      <c r="N27" s="179"/>
      <c r="O27" s="179"/>
      <c r="P27" s="18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5">
    <mergeCell ref="A1:F1"/>
    <mergeCell ref="A2:F2"/>
    <mergeCell ref="A4:C4"/>
    <mergeCell ref="D25:F25"/>
    <mergeCell ref="A24:B2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pageSetUpPr fitToPage="1"/>
  </sheetPr>
  <dimension ref="A1:P88"/>
  <sheetViews>
    <sheetView view="pageBreakPreview" zoomScaleNormal="100" zoomScaleSheetLayoutView="100" workbookViewId="0">
      <selection activeCell="I10" sqref="I10"/>
    </sheetView>
  </sheetViews>
  <sheetFormatPr defaultColWidth="9" defaultRowHeight="15.75" customHeight="1"/>
  <cols>
    <col min="1" max="1" width="5.875" style="2" customWidth="1"/>
    <col min="2" max="2" width="15.125" style="2" customWidth="1"/>
    <col min="3" max="3" width="9" style="2"/>
    <col min="4" max="4" width="11.125" style="2" customWidth="1"/>
    <col min="5" max="5" width="7.875" style="2" customWidth="1"/>
    <col min="6" max="6" width="11.875" style="2" customWidth="1"/>
    <col min="7" max="7" width="12.625" style="2" customWidth="1"/>
    <col min="8" max="8" width="14.75" style="2" customWidth="1"/>
    <col min="9" max="9" width="13.125" style="2" customWidth="1"/>
    <col min="10" max="10" width="8.875" style="2" customWidth="1"/>
    <col min="11" max="11" width="8.5" style="2" customWidth="1"/>
    <col min="12" max="16384" width="9" style="2"/>
  </cols>
  <sheetData>
    <row r="1" spans="1:16" s="15" customFormat="1" ht="30" customHeight="1">
      <c r="A1" s="519" t="s">
        <v>224</v>
      </c>
      <c r="B1" s="519"/>
      <c r="C1" s="519"/>
      <c r="D1" s="519"/>
      <c r="E1" s="519"/>
      <c r="F1" s="519"/>
      <c r="G1" s="519"/>
      <c r="H1" s="519"/>
      <c r="I1" s="519"/>
      <c r="J1" s="519"/>
      <c r="K1" s="519"/>
      <c r="L1" s="519"/>
    </row>
    <row r="2" spans="1:16" s="92" customFormat="1" ht="16.5" customHeight="1">
      <c r="A2" s="518" t="str">
        <f>公用信息!A8</f>
        <v>评估基准日：2018年11月30日</v>
      </c>
      <c r="B2" s="518"/>
      <c r="C2" s="518"/>
      <c r="D2" s="518"/>
      <c r="E2" s="518"/>
      <c r="F2" s="518"/>
      <c r="G2" s="518"/>
      <c r="H2" s="518"/>
      <c r="I2" s="518"/>
      <c r="J2" s="518"/>
      <c r="K2" s="518"/>
      <c r="L2" s="518"/>
      <c r="M2" s="90"/>
      <c r="N2" s="90"/>
      <c r="O2" s="90"/>
    </row>
    <row r="3" spans="1:16" s="92" customFormat="1" ht="16.5" customHeight="1">
      <c r="A3" s="91"/>
      <c r="B3" s="91"/>
      <c r="C3" s="91"/>
      <c r="D3" s="91"/>
      <c r="E3" s="91"/>
      <c r="F3" s="91"/>
      <c r="G3" s="91"/>
      <c r="H3" s="157"/>
      <c r="I3" s="157"/>
      <c r="J3" s="157"/>
      <c r="K3" s="538" t="s">
        <v>591</v>
      </c>
      <c r="L3" s="538"/>
      <c r="M3" s="90"/>
      <c r="N3" s="90"/>
      <c r="O3" s="90"/>
    </row>
    <row r="4" spans="1:16" s="92" customFormat="1" ht="16.5" customHeight="1">
      <c r="A4" s="89" t="str">
        <f>公用信息!A5</f>
        <v>被评估单位：中国劳动关系学院</v>
      </c>
      <c r="B4" s="90"/>
      <c r="C4" s="90"/>
      <c r="D4" s="90"/>
      <c r="E4" s="90"/>
      <c r="F4" s="90"/>
      <c r="G4" s="90"/>
      <c r="H4" s="90"/>
      <c r="I4" s="90"/>
      <c r="J4" s="90"/>
      <c r="K4" s="545" t="s">
        <v>291</v>
      </c>
      <c r="L4" s="545"/>
      <c r="M4" s="90"/>
      <c r="N4" s="90"/>
      <c r="O4" s="90"/>
    </row>
    <row r="5" spans="1:16" s="93" customFormat="1" ht="16.5" customHeight="1">
      <c r="A5" s="176" t="s">
        <v>36</v>
      </c>
      <c r="B5" s="176" t="s">
        <v>514</v>
      </c>
      <c r="C5" s="176" t="s">
        <v>592</v>
      </c>
      <c r="D5" s="176" t="s">
        <v>515</v>
      </c>
      <c r="E5" s="176" t="s">
        <v>534</v>
      </c>
      <c r="F5" s="176" t="s">
        <v>593</v>
      </c>
      <c r="G5" s="176" t="s">
        <v>51</v>
      </c>
      <c r="H5" s="176" t="s">
        <v>594</v>
      </c>
      <c r="I5" s="176" t="s">
        <v>52</v>
      </c>
      <c r="J5" s="176" t="s">
        <v>321</v>
      </c>
      <c r="K5" s="176" t="s">
        <v>357</v>
      </c>
      <c r="L5" s="176" t="s">
        <v>331</v>
      </c>
      <c r="M5" s="245"/>
      <c r="N5" s="245"/>
      <c r="O5" s="245"/>
      <c r="P5" s="266"/>
    </row>
    <row r="6" spans="1:16" s="92" customFormat="1" ht="16.5" customHeight="1">
      <c r="A6" s="176"/>
      <c r="B6" s="232"/>
      <c r="C6" s="294"/>
      <c r="D6" s="189"/>
      <c r="E6" s="201"/>
      <c r="F6" s="328"/>
      <c r="G6" s="328"/>
      <c r="H6" s="328"/>
      <c r="I6" s="328"/>
      <c r="J6" s="328">
        <f>I6-G6</f>
        <v>0</v>
      </c>
      <c r="K6" s="328" t="str">
        <f>IF(G6=0,"",J6/G6*100)</f>
        <v/>
      </c>
      <c r="L6" s="191"/>
      <c r="M6" s="179"/>
      <c r="N6" s="179"/>
      <c r="O6" s="179"/>
      <c r="P6" s="196"/>
    </row>
    <row r="7" spans="1:16" s="92" customFormat="1" ht="16.5" customHeight="1">
      <c r="A7" s="176"/>
      <c r="B7" s="188"/>
      <c r="C7" s="176"/>
      <c r="D7" s="189"/>
      <c r="E7" s="201"/>
      <c r="F7" s="328"/>
      <c r="G7" s="328"/>
      <c r="H7" s="328"/>
      <c r="I7" s="328"/>
      <c r="J7" s="328">
        <f t="shared" ref="J7:J29" si="0">I7-G7</f>
        <v>0</v>
      </c>
      <c r="K7" s="328" t="str">
        <f t="shared" ref="K7:K29" si="1">IF(G7=0,"",J7/G7*100)</f>
        <v/>
      </c>
      <c r="L7" s="191"/>
      <c r="M7" s="179"/>
      <c r="N7" s="179"/>
      <c r="O7" s="179"/>
      <c r="P7" s="196"/>
    </row>
    <row r="8" spans="1:16" s="92" customFormat="1" ht="16.5" customHeight="1">
      <c r="A8" s="176"/>
      <c r="B8" s="188"/>
      <c r="C8" s="176"/>
      <c r="D8" s="189"/>
      <c r="E8" s="201"/>
      <c r="F8" s="328"/>
      <c r="G8" s="328"/>
      <c r="H8" s="328"/>
      <c r="I8" s="328"/>
      <c r="J8" s="328">
        <f t="shared" si="0"/>
        <v>0</v>
      </c>
      <c r="K8" s="328" t="str">
        <f t="shared" si="1"/>
        <v/>
      </c>
      <c r="L8" s="191"/>
      <c r="M8" s="179"/>
      <c r="N8" s="179"/>
      <c r="O8" s="179"/>
      <c r="P8" s="196"/>
    </row>
    <row r="9" spans="1:16" s="92" customFormat="1" ht="16.5" customHeight="1">
      <c r="A9" s="176"/>
      <c r="B9" s="188"/>
      <c r="C9" s="176"/>
      <c r="D9" s="189"/>
      <c r="E9" s="201"/>
      <c r="F9" s="328"/>
      <c r="G9" s="328"/>
      <c r="H9" s="328"/>
      <c r="I9" s="328"/>
      <c r="J9" s="328">
        <f t="shared" si="0"/>
        <v>0</v>
      </c>
      <c r="K9" s="328" t="str">
        <f t="shared" si="1"/>
        <v/>
      </c>
      <c r="L9" s="191"/>
      <c r="M9" s="179"/>
      <c r="N9" s="179"/>
      <c r="O9" s="179"/>
      <c r="P9" s="196"/>
    </row>
    <row r="10" spans="1:16" s="92" customFormat="1" ht="16.5" customHeight="1">
      <c r="A10" s="176"/>
      <c r="B10" s="188"/>
      <c r="C10" s="176"/>
      <c r="D10" s="189"/>
      <c r="E10" s="201"/>
      <c r="F10" s="328"/>
      <c r="G10" s="328"/>
      <c r="H10" s="328"/>
      <c r="I10" s="328"/>
      <c r="J10" s="328">
        <f t="shared" si="0"/>
        <v>0</v>
      </c>
      <c r="K10" s="328" t="str">
        <f t="shared" si="1"/>
        <v/>
      </c>
      <c r="L10" s="191"/>
      <c r="M10" s="179"/>
      <c r="N10" s="179"/>
      <c r="O10" s="179"/>
      <c r="P10" s="196"/>
    </row>
    <row r="11" spans="1:16" s="92" customFormat="1" ht="16.5" customHeight="1">
      <c r="A11" s="176"/>
      <c r="B11" s="188"/>
      <c r="C11" s="176"/>
      <c r="D11" s="189"/>
      <c r="E11" s="201"/>
      <c r="F11" s="328"/>
      <c r="G11" s="328"/>
      <c r="H11" s="328"/>
      <c r="I11" s="328"/>
      <c r="J11" s="328">
        <f t="shared" si="0"/>
        <v>0</v>
      </c>
      <c r="K11" s="328" t="str">
        <f t="shared" si="1"/>
        <v/>
      </c>
      <c r="L11" s="191"/>
      <c r="M11" s="179"/>
      <c r="N11" s="179"/>
      <c r="O11" s="179"/>
      <c r="P11" s="196"/>
    </row>
    <row r="12" spans="1:16" s="92" customFormat="1" ht="16.5" customHeight="1">
      <c r="A12" s="176"/>
      <c r="B12" s="188"/>
      <c r="C12" s="176"/>
      <c r="D12" s="189"/>
      <c r="E12" s="201"/>
      <c r="F12" s="328"/>
      <c r="G12" s="328"/>
      <c r="H12" s="328"/>
      <c r="I12" s="328"/>
      <c r="J12" s="328">
        <f t="shared" si="0"/>
        <v>0</v>
      </c>
      <c r="K12" s="328" t="str">
        <f t="shared" si="1"/>
        <v/>
      </c>
      <c r="L12" s="191"/>
      <c r="M12" s="179"/>
      <c r="N12" s="179"/>
      <c r="O12" s="179"/>
      <c r="P12" s="196"/>
    </row>
    <row r="13" spans="1:16" s="92" customFormat="1" ht="16.5" customHeight="1">
      <c r="A13" s="176"/>
      <c r="B13" s="188"/>
      <c r="C13" s="176"/>
      <c r="D13" s="189"/>
      <c r="E13" s="201"/>
      <c r="F13" s="328"/>
      <c r="G13" s="328"/>
      <c r="H13" s="328"/>
      <c r="I13" s="328"/>
      <c r="J13" s="328">
        <f t="shared" si="0"/>
        <v>0</v>
      </c>
      <c r="K13" s="328" t="str">
        <f t="shared" si="1"/>
        <v/>
      </c>
      <c r="L13" s="191"/>
      <c r="M13" s="179"/>
      <c r="N13" s="179"/>
      <c r="O13" s="179"/>
      <c r="P13" s="196"/>
    </row>
    <row r="14" spans="1:16" s="92" customFormat="1" ht="16.5" customHeight="1">
      <c r="A14" s="176"/>
      <c r="B14" s="188"/>
      <c r="C14" s="176"/>
      <c r="D14" s="189"/>
      <c r="E14" s="201"/>
      <c r="F14" s="328"/>
      <c r="G14" s="328"/>
      <c r="H14" s="328"/>
      <c r="I14" s="328"/>
      <c r="J14" s="328">
        <f t="shared" si="0"/>
        <v>0</v>
      </c>
      <c r="K14" s="328" t="str">
        <f t="shared" si="1"/>
        <v/>
      </c>
      <c r="L14" s="191"/>
      <c r="M14" s="179"/>
      <c r="N14" s="179"/>
      <c r="O14" s="179"/>
      <c r="P14" s="196"/>
    </row>
    <row r="15" spans="1:16" s="92" customFormat="1" ht="16.5" customHeight="1">
      <c r="A15" s="176"/>
      <c r="B15" s="188"/>
      <c r="C15" s="176"/>
      <c r="D15" s="189"/>
      <c r="E15" s="201"/>
      <c r="F15" s="328"/>
      <c r="G15" s="328"/>
      <c r="H15" s="328"/>
      <c r="I15" s="328"/>
      <c r="J15" s="328">
        <f t="shared" si="0"/>
        <v>0</v>
      </c>
      <c r="K15" s="328" t="str">
        <f t="shared" si="1"/>
        <v/>
      </c>
      <c r="L15" s="191"/>
      <c r="M15" s="179"/>
      <c r="N15" s="179"/>
      <c r="O15" s="179"/>
      <c r="P15" s="196"/>
    </row>
    <row r="16" spans="1:16" s="92" customFormat="1" ht="16.5" customHeight="1">
      <c r="A16" s="176"/>
      <c r="B16" s="188"/>
      <c r="C16" s="176"/>
      <c r="D16" s="189"/>
      <c r="E16" s="201"/>
      <c r="F16" s="328"/>
      <c r="G16" s="328"/>
      <c r="H16" s="328"/>
      <c r="I16" s="328"/>
      <c r="J16" s="328">
        <f t="shared" si="0"/>
        <v>0</v>
      </c>
      <c r="K16" s="328" t="str">
        <f t="shared" si="1"/>
        <v/>
      </c>
      <c r="L16" s="191"/>
      <c r="M16" s="179"/>
      <c r="N16" s="179"/>
      <c r="O16" s="179"/>
      <c r="P16" s="196"/>
    </row>
    <row r="17" spans="1:16" s="92" customFormat="1" ht="16.5" customHeight="1">
      <c r="A17" s="176"/>
      <c r="B17" s="188"/>
      <c r="C17" s="176"/>
      <c r="D17" s="189"/>
      <c r="E17" s="201"/>
      <c r="F17" s="328"/>
      <c r="G17" s="328"/>
      <c r="H17" s="328"/>
      <c r="I17" s="328"/>
      <c r="J17" s="328">
        <f t="shared" si="0"/>
        <v>0</v>
      </c>
      <c r="K17" s="328" t="str">
        <f t="shared" si="1"/>
        <v/>
      </c>
      <c r="L17" s="191"/>
      <c r="M17" s="179"/>
      <c r="N17" s="179"/>
      <c r="O17" s="179"/>
      <c r="P17" s="196"/>
    </row>
    <row r="18" spans="1:16" s="92" customFormat="1" ht="16.5" customHeight="1">
      <c r="A18" s="176"/>
      <c r="B18" s="188"/>
      <c r="C18" s="176"/>
      <c r="D18" s="189"/>
      <c r="E18" s="201"/>
      <c r="F18" s="328"/>
      <c r="G18" s="328"/>
      <c r="H18" s="328"/>
      <c r="I18" s="328"/>
      <c r="J18" s="328">
        <f t="shared" si="0"/>
        <v>0</v>
      </c>
      <c r="K18" s="328" t="str">
        <f t="shared" si="1"/>
        <v/>
      </c>
      <c r="L18" s="191"/>
      <c r="M18" s="179"/>
      <c r="N18" s="179"/>
      <c r="O18" s="179"/>
      <c r="P18" s="196"/>
    </row>
    <row r="19" spans="1:16" s="92" customFormat="1" ht="16.5" customHeight="1">
      <c r="A19" s="176"/>
      <c r="B19" s="188"/>
      <c r="C19" s="176"/>
      <c r="D19" s="189"/>
      <c r="E19" s="201"/>
      <c r="F19" s="328"/>
      <c r="G19" s="328"/>
      <c r="H19" s="328"/>
      <c r="I19" s="328"/>
      <c r="J19" s="328">
        <f t="shared" si="0"/>
        <v>0</v>
      </c>
      <c r="K19" s="328" t="str">
        <f t="shared" si="1"/>
        <v/>
      </c>
      <c r="L19" s="191"/>
      <c r="M19" s="179"/>
      <c r="N19" s="179"/>
      <c r="O19" s="179"/>
      <c r="P19" s="196"/>
    </row>
    <row r="20" spans="1:16" s="92" customFormat="1" ht="16.5" customHeight="1">
      <c r="A20" s="176"/>
      <c r="B20" s="188"/>
      <c r="C20" s="176"/>
      <c r="D20" s="189"/>
      <c r="E20" s="201"/>
      <c r="F20" s="328"/>
      <c r="G20" s="328"/>
      <c r="H20" s="328"/>
      <c r="I20" s="328"/>
      <c r="J20" s="328">
        <f t="shared" si="0"/>
        <v>0</v>
      </c>
      <c r="K20" s="328" t="str">
        <f t="shared" si="1"/>
        <v/>
      </c>
      <c r="L20" s="191"/>
      <c r="M20" s="179"/>
      <c r="N20" s="179"/>
      <c r="O20" s="179"/>
      <c r="P20" s="196"/>
    </row>
    <row r="21" spans="1:16" s="92" customFormat="1" ht="16.5" customHeight="1">
      <c r="A21" s="176"/>
      <c r="B21" s="188"/>
      <c r="C21" s="176"/>
      <c r="D21" s="189"/>
      <c r="E21" s="201"/>
      <c r="F21" s="328"/>
      <c r="G21" s="328"/>
      <c r="H21" s="328"/>
      <c r="I21" s="328"/>
      <c r="J21" s="328">
        <f t="shared" si="0"/>
        <v>0</v>
      </c>
      <c r="K21" s="328" t="str">
        <f t="shared" si="1"/>
        <v/>
      </c>
      <c r="L21" s="191"/>
      <c r="M21" s="179"/>
      <c r="N21" s="179"/>
      <c r="O21" s="179"/>
      <c r="P21" s="196"/>
    </row>
    <row r="22" spans="1:16" s="92" customFormat="1" ht="16.5" customHeight="1">
      <c r="A22" s="176"/>
      <c r="B22" s="188"/>
      <c r="C22" s="176"/>
      <c r="D22" s="189"/>
      <c r="E22" s="201"/>
      <c r="F22" s="328"/>
      <c r="G22" s="328"/>
      <c r="H22" s="328"/>
      <c r="I22" s="328"/>
      <c r="J22" s="328">
        <f t="shared" si="0"/>
        <v>0</v>
      </c>
      <c r="K22" s="328" t="str">
        <f t="shared" si="1"/>
        <v/>
      </c>
      <c r="L22" s="191"/>
      <c r="M22" s="179"/>
      <c r="N22" s="179"/>
      <c r="O22" s="179"/>
      <c r="P22" s="196"/>
    </row>
    <row r="23" spans="1:16" s="92" customFormat="1" ht="16.5" customHeight="1">
      <c r="A23" s="176"/>
      <c r="B23" s="188"/>
      <c r="C23" s="176"/>
      <c r="D23" s="189"/>
      <c r="E23" s="201"/>
      <c r="F23" s="328"/>
      <c r="G23" s="328"/>
      <c r="H23" s="328"/>
      <c r="I23" s="328"/>
      <c r="J23" s="328">
        <f t="shared" si="0"/>
        <v>0</v>
      </c>
      <c r="K23" s="328" t="str">
        <f t="shared" si="1"/>
        <v/>
      </c>
      <c r="L23" s="191"/>
      <c r="M23" s="179"/>
      <c r="N23" s="179"/>
      <c r="O23" s="179"/>
      <c r="P23" s="196"/>
    </row>
    <row r="24" spans="1:16" s="92" customFormat="1" ht="16.5" customHeight="1">
      <c r="A24" s="298"/>
      <c r="B24" s="188"/>
      <c r="C24" s="298"/>
      <c r="D24" s="189"/>
      <c r="E24" s="201"/>
      <c r="F24" s="328"/>
      <c r="G24" s="328"/>
      <c r="H24" s="328"/>
      <c r="I24" s="328"/>
      <c r="J24" s="328"/>
      <c r="K24" s="328"/>
      <c r="L24" s="191"/>
      <c r="M24" s="179"/>
      <c r="N24" s="179"/>
      <c r="O24" s="179"/>
      <c r="P24" s="196"/>
    </row>
    <row r="25" spans="1:16" s="92" customFormat="1" ht="16.5" customHeight="1">
      <c r="A25" s="298"/>
      <c r="B25" s="188"/>
      <c r="C25" s="298"/>
      <c r="D25" s="189"/>
      <c r="E25" s="201"/>
      <c r="F25" s="328"/>
      <c r="G25" s="328"/>
      <c r="H25" s="328"/>
      <c r="I25" s="328"/>
      <c r="J25" s="328"/>
      <c r="K25" s="328"/>
      <c r="L25" s="191"/>
      <c r="M25" s="179"/>
      <c r="N25" s="179"/>
      <c r="O25" s="179"/>
      <c r="P25" s="196"/>
    </row>
    <row r="26" spans="1:16" s="92" customFormat="1" ht="16.5" customHeight="1">
      <c r="A26" s="176"/>
      <c r="B26" s="188"/>
      <c r="C26" s="176"/>
      <c r="D26" s="189"/>
      <c r="E26" s="201"/>
      <c r="F26" s="328"/>
      <c r="G26" s="328"/>
      <c r="H26" s="328"/>
      <c r="I26" s="328"/>
      <c r="J26" s="328">
        <f t="shared" si="0"/>
        <v>0</v>
      </c>
      <c r="K26" s="328" t="str">
        <f t="shared" si="1"/>
        <v/>
      </c>
      <c r="L26" s="191"/>
      <c r="M26" s="179"/>
      <c r="N26" s="179"/>
      <c r="O26" s="179"/>
      <c r="P26" s="196"/>
    </row>
    <row r="27" spans="1:16" s="92" customFormat="1" ht="16.5" customHeight="1">
      <c r="A27" s="176"/>
      <c r="B27" s="188"/>
      <c r="C27" s="176"/>
      <c r="D27" s="189"/>
      <c r="E27" s="201"/>
      <c r="F27" s="328"/>
      <c r="G27" s="328"/>
      <c r="H27" s="328"/>
      <c r="I27" s="328"/>
      <c r="J27" s="328">
        <f t="shared" si="0"/>
        <v>0</v>
      </c>
      <c r="K27" s="328" t="str">
        <f t="shared" si="1"/>
        <v/>
      </c>
      <c r="L27" s="191"/>
      <c r="M27" s="179"/>
      <c r="N27" s="179"/>
      <c r="O27" s="179"/>
      <c r="P27" s="196"/>
    </row>
    <row r="28" spans="1:16" s="92" customFormat="1" ht="16.5" customHeight="1">
      <c r="A28" s="176"/>
      <c r="B28" s="188"/>
      <c r="C28" s="176"/>
      <c r="D28" s="189"/>
      <c r="E28" s="201"/>
      <c r="F28" s="328"/>
      <c r="G28" s="328"/>
      <c r="H28" s="328"/>
      <c r="I28" s="328"/>
      <c r="J28" s="328">
        <f t="shared" si="0"/>
        <v>0</v>
      </c>
      <c r="K28" s="328" t="str">
        <f t="shared" si="1"/>
        <v/>
      </c>
      <c r="L28" s="191"/>
      <c r="M28" s="179"/>
      <c r="N28" s="179"/>
      <c r="O28" s="179"/>
      <c r="P28" s="196"/>
    </row>
    <row r="29" spans="1:16" s="92" customFormat="1" ht="16.5" customHeight="1">
      <c r="A29" s="522" t="s">
        <v>588</v>
      </c>
      <c r="B29" s="523"/>
      <c r="C29" s="191"/>
      <c r="D29" s="189"/>
      <c r="E29" s="191"/>
      <c r="F29" s="328">
        <f>ROUND(SUM(F6:F28),2)</f>
        <v>0</v>
      </c>
      <c r="G29" s="328">
        <f>ROUND(SUM(G6:G28),2)</f>
        <v>0</v>
      </c>
      <c r="H29" s="328"/>
      <c r="I29" s="328">
        <f>ROUND(SUM(I6:I28),2)</f>
        <v>0</v>
      </c>
      <c r="J29" s="328">
        <f t="shared" si="0"/>
        <v>0</v>
      </c>
      <c r="K29" s="328" t="str">
        <f t="shared" si="1"/>
        <v/>
      </c>
      <c r="L29" s="191"/>
      <c r="M29" s="179"/>
      <c r="N29" s="179"/>
      <c r="O29" s="179"/>
      <c r="P29" s="196"/>
    </row>
    <row r="30" spans="1:16" ht="15.75" customHeight="1">
      <c r="A30" s="193"/>
      <c r="B30" s="193"/>
      <c r="C30" s="193"/>
      <c r="D30" s="193"/>
      <c r="E30" s="216"/>
      <c r="F30" s="216"/>
      <c r="G30" s="216"/>
      <c r="H30" s="185"/>
      <c r="I30" s="185"/>
      <c r="J30" s="185"/>
      <c r="K30" s="185"/>
      <c r="L30" s="185"/>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5">
    <mergeCell ref="A1:L1"/>
    <mergeCell ref="A2:L2"/>
    <mergeCell ref="A29:B29"/>
    <mergeCell ref="K3:L3"/>
    <mergeCell ref="K4:L4"/>
  </mergeCells>
  <phoneticPr fontId="8" type="noConversion"/>
  <printOptions horizontalCentered="1"/>
  <pageMargins left="0.59055118110236227" right="0.59055118110236227" top="0.86614173228346458" bottom="0.86614173228346458" header="0.47244094488188981" footer="0.59055118110236227"/>
  <pageSetup paperSize="9" scale="98"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pageSetUpPr fitToPage="1"/>
  </sheetPr>
  <dimension ref="A1:P88"/>
  <sheetViews>
    <sheetView view="pageBreakPreview" topLeftCell="A16" zoomScaleNormal="100" zoomScaleSheetLayoutView="100" workbookViewId="0">
      <selection activeCell="I29" sqref="I29"/>
    </sheetView>
  </sheetViews>
  <sheetFormatPr defaultColWidth="9" defaultRowHeight="15.75" customHeight="1"/>
  <cols>
    <col min="1" max="1" width="5.5" style="2" customWidth="1"/>
    <col min="2" max="2" width="18.125" style="2" customWidth="1"/>
    <col min="3" max="3" width="9" style="2"/>
    <col min="4" max="4" width="10.5" style="2" customWidth="1"/>
    <col min="5" max="5" width="10" style="2" customWidth="1"/>
    <col min="6" max="6" width="9" style="2"/>
    <col min="7" max="7" width="11.625" style="2" customWidth="1"/>
    <col min="8" max="8" width="13" style="2" customWidth="1"/>
    <col min="9" max="9" width="12.5" style="2" customWidth="1"/>
    <col min="10" max="10" width="9" style="2"/>
    <col min="11" max="11" width="10.5" style="2" customWidth="1"/>
    <col min="12" max="12" width="7.75" style="2" customWidth="1"/>
    <col min="13" max="16384" width="9" style="2"/>
  </cols>
  <sheetData>
    <row r="1" spans="1:16" s="15" customFormat="1" ht="30" customHeight="1">
      <c r="A1" s="519" t="s">
        <v>223</v>
      </c>
      <c r="B1" s="519"/>
      <c r="C1" s="519"/>
      <c r="D1" s="519"/>
      <c r="E1" s="519"/>
      <c r="F1" s="519"/>
      <c r="G1" s="519"/>
      <c r="H1" s="519"/>
      <c r="I1" s="519"/>
      <c r="J1" s="519"/>
      <c r="K1" s="519"/>
      <c r="L1" s="519"/>
    </row>
    <row r="2" spans="1:16" ht="16.5" customHeight="1">
      <c r="A2" s="518" t="str">
        <f>公用信息!A8</f>
        <v>评估基准日：2018年11月30日</v>
      </c>
      <c r="B2" s="518"/>
      <c r="C2" s="518"/>
      <c r="D2" s="518"/>
      <c r="E2" s="518"/>
      <c r="F2" s="518"/>
      <c r="G2" s="518"/>
      <c r="H2" s="518"/>
      <c r="I2" s="518"/>
      <c r="J2" s="518"/>
      <c r="K2" s="518"/>
      <c r="L2" s="518"/>
      <c r="M2" s="90"/>
      <c r="N2" s="90"/>
      <c r="O2" s="90"/>
    </row>
    <row r="3" spans="1:16" ht="16.5" customHeight="1">
      <c r="A3" s="91"/>
      <c r="B3" s="91"/>
      <c r="C3" s="91"/>
      <c r="D3" s="91"/>
      <c r="E3" s="91"/>
      <c r="F3" s="91"/>
      <c r="G3" s="91"/>
      <c r="H3" s="91"/>
      <c r="I3" s="157"/>
      <c r="J3" s="157"/>
      <c r="K3" s="538" t="s">
        <v>589</v>
      </c>
      <c r="L3" s="538"/>
      <c r="M3" s="90"/>
      <c r="N3" s="90"/>
      <c r="O3" s="90"/>
    </row>
    <row r="4" spans="1:16" ht="16.5" customHeight="1">
      <c r="A4" s="89" t="str">
        <f>公用信息!A5</f>
        <v>被评估单位：中国劳动关系学院</v>
      </c>
      <c r="B4" s="90"/>
      <c r="C4" s="90"/>
      <c r="D4" s="90"/>
      <c r="E4" s="90"/>
      <c r="F4" s="90"/>
      <c r="G4" s="90"/>
      <c r="H4" s="90"/>
      <c r="I4" s="90"/>
      <c r="J4" s="90"/>
      <c r="K4" s="545" t="s">
        <v>291</v>
      </c>
      <c r="L4" s="545"/>
      <c r="M4" s="90"/>
      <c r="N4" s="90"/>
      <c r="O4" s="90"/>
    </row>
    <row r="5" spans="1:16" s="16" customFormat="1" ht="16.5" customHeight="1">
      <c r="A5" s="176" t="s">
        <v>36</v>
      </c>
      <c r="B5" s="176" t="s">
        <v>514</v>
      </c>
      <c r="C5" s="176" t="s">
        <v>590</v>
      </c>
      <c r="D5" s="176" t="s">
        <v>531</v>
      </c>
      <c r="E5" s="176" t="s">
        <v>515</v>
      </c>
      <c r="F5" s="176" t="s">
        <v>350</v>
      </c>
      <c r="G5" s="176" t="s">
        <v>528</v>
      </c>
      <c r="H5" s="176" t="s">
        <v>51</v>
      </c>
      <c r="I5" s="176" t="s">
        <v>52</v>
      </c>
      <c r="J5" s="176" t="s">
        <v>321</v>
      </c>
      <c r="K5" s="176" t="s">
        <v>357</v>
      </c>
      <c r="L5" s="176" t="s">
        <v>331</v>
      </c>
      <c r="M5" s="245"/>
      <c r="N5" s="245"/>
      <c r="O5" s="245"/>
      <c r="P5" s="265"/>
    </row>
    <row r="6" spans="1:16" ht="16.5" customHeight="1">
      <c r="A6" s="176"/>
      <c r="B6" s="188"/>
      <c r="C6" s="176"/>
      <c r="D6" s="189"/>
      <c r="E6" s="189"/>
      <c r="F6" s="176"/>
      <c r="G6" s="336"/>
      <c r="H6" s="328"/>
      <c r="I6" s="328"/>
      <c r="J6" s="328">
        <f>I6-H6</f>
        <v>0</v>
      </c>
      <c r="K6" s="328" t="str">
        <f>IF(H6=0,"",J6/H6*100)</f>
        <v/>
      </c>
      <c r="L6" s="191"/>
      <c r="M6" s="179"/>
      <c r="N6" s="179"/>
      <c r="O6" s="179"/>
      <c r="P6" s="186"/>
    </row>
    <row r="7" spans="1:16" ht="16.5" customHeight="1">
      <c r="A7" s="176"/>
      <c r="B7" s="188"/>
      <c r="C7" s="176"/>
      <c r="D7" s="189"/>
      <c r="E7" s="189"/>
      <c r="F7" s="176"/>
      <c r="G7" s="336"/>
      <c r="H7" s="328"/>
      <c r="I7" s="328"/>
      <c r="J7" s="328">
        <f t="shared" ref="J7:J29" si="0">I7-H7</f>
        <v>0</v>
      </c>
      <c r="K7" s="328" t="str">
        <f t="shared" ref="K7:K29" si="1">IF(H7=0,"",J7/H7*100)</f>
        <v/>
      </c>
      <c r="L7" s="191"/>
      <c r="M7" s="179"/>
      <c r="N7" s="179"/>
      <c r="O7" s="179"/>
      <c r="P7" s="186"/>
    </row>
    <row r="8" spans="1:16" ht="16.5" customHeight="1">
      <c r="A8" s="298"/>
      <c r="B8" s="188"/>
      <c r="C8" s="298"/>
      <c r="D8" s="189"/>
      <c r="E8" s="189"/>
      <c r="F8" s="298"/>
      <c r="G8" s="336"/>
      <c r="H8" s="328"/>
      <c r="I8" s="328"/>
      <c r="J8" s="328"/>
      <c r="K8" s="328"/>
      <c r="L8" s="191"/>
      <c r="M8" s="179"/>
      <c r="N8" s="179"/>
      <c r="O8" s="179"/>
      <c r="P8" s="186"/>
    </row>
    <row r="9" spans="1:16" ht="16.5" customHeight="1">
      <c r="A9" s="298"/>
      <c r="B9" s="188"/>
      <c r="C9" s="298"/>
      <c r="D9" s="189"/>
      <c r="E9" s="189"/>
      <c r="F9" s="298"/>
      <c r="G9" s="336"/>
      <c r="H9" s="328"/>
      <c r="I9" s="328"/>
      <c r="J9" s="328"/>
      <c r="K9" s="328"/>
      <c r="L9" s="191"/>
      <c r="M9" s="179"/>
      <c r="N9" s="179"/>
      <c r="O9" s="179"/>
      <c r="P9" s="186"/>
    </row>
    <row r="10" spans="1:16" ht="16.5" customHeight="1">
      <c r="A10" s="176"/>
      <c r="B10" s="188"/>
      <c r="C10" s="176"/>
      <c r="D10" s="189"/>
      <c r="E10" s="189"/>
      <c r="F10" s="176"/>
      <c r="G10" s="336"/>
      <c r="H10" s="328"/>
      <c r="I10" s="328"/>
      <c r="J10" s="328">
        <f t="shared" si="0"/>
        <v>0</v>
      </c>
      <c r="K10" s="328" t="str">
        <f t="shared" si="1"/>
        <v/>
      </c>
      <c r="L10" s="191"/>
      <c r="M10" s="179"/>
      <c r="N10" s="179"/>
      <c r="O10" s="179"/>
      <c r="P10" s="186"/>
    </row>
    <row r="11" spans="1:16" ht="16.5" customHeight="1">
      <c r="A11" s="176"/>
      <c r="B11" s="188"/>
      <c r="C11" s="176"/>
      <c r="D11" s="189"/>
      <c r="E11" s="189"/>
      <c r="F11" s="176"/>
      <c r="G11" s="336"/>
      <c r="H11" s="328"/>
      <c r="I11" s="328"/>
      <c r="J11" s="328">
        <f t="shared" si="0"/>
        <v>0</v>
      </c>
      <c r="K11" s="328" t="str">
        <f t="shared" si="1"/>
        <v/>
      </c>
      <c r="L11" s="191"/>
      <c r="M11" s="179"/>
      <c r="N11" s="179"/>
      <c r="O11" s="179"/>
      <c r="P11" s="186"/>
    </row>
    <row r="12" spans="1:16" ht="16.5" customHeight="1">
      <c r="A12" s="176"/>
      <c r="B12" s="188"/>
      <c r="C12" s="176"/>
      <c r="D12" s="189"/>
      <c r="E12" s="189"/>
      <c r="F12" s="176"/>
      <c r="G12" s="336"/>
      <c r="H12" s="328"/>
      <c r="I12" s="328"/>
      <c r="J12" s="328">
        <f t="shared" si="0"/>
        <v>0</v>
      </c>
      <c r="K12" s="328" t="str">
        <f t="shared" si="1"/>
        <v/>
      </c>
      <c r="L12" s="191"/>
      <c r="M12" s="179"/>
      <c r="N12" s="179"/>
      <c r="O12" s="179"/>
      <c r="P12" s="186"/>
    </row>
    <row r="13" spans="1:16" ht="16.5" customHeight="1">
      <c r="A13" s="176"/>
      <c r="B13" s="188"/>
      <c r="C13" s="176"/>
      <c r="D13" s="189"/>
      <c r="E13" s="189"/>
      <c r="F13" s="176"/>
      <c r="G13" s="336"/>
      <c r="H13" s="328"/>
      <c r="I13" s="328"/>
      <c r="J13" s="328">
        <f t="shared" si="0"/>
        <v>0</v>
      </c>
      <c r="K13" s="328" t="str">
        <f t="shared" si="1"/>
        <v/>
      </c>
      <c r="L13" s="191"/>
      <c r="M13" s="179"/>
      <c r="N13" s="179"/>
      <c r="O13" s="179"/>
      <c r="P13" s="186"/>
    </row>
    <row r="14" spans="1:16" ht="16.5" customHeight="1">
      <c r="A14" s="176"/>
      <c r="B14" s="188"/>
      <c r="C14" s="176"/>
      <c r="D14" s="189"/>
      <c r="E14" s="189"/>
      <c r="F14" s="176"/>
      <c r="G14" s="336"/>
      <c r="H14" s="328"/>
      <c r="I14" s="328"/>
      <c r="J14" s="328">
        <f t="shared" si="0"/>
        <v>0</v>
      </c>
      <c r="K14" s="328" t="str">
        <f t="shared" si="1"/>
        <v/>
      </c>
      <c r="L14" s="191"/>
      <c r="M14" s="179"/>
      <c r="N14" s="179"/>
      <c r="O14" s="179"/>
      <c r="P14" s="186"/>
    </row>
    <row r="15" spans="1:16" ht="16.5" customHeight="1">
      <c r="A15" s="176"/>
      <c r="B15" s="188"/>
      <c r="C15" s="176"/>
      <c r="D15" s="189"/>
      <c r="E15" s="189"/>
      <c r="F15" s="176"/>
      <c r="G15" s="336"/>
      <c r="H15" s="328"/>
      <c r="I15" s="328"/>
      <c r="J15" s="328">
        <f t="shared" si="0"/>
        <v>0</v>
      </c>
      <c r="K15" s="328" t="str">
        <f t="shared" si="1"/>
        <v/>
      </c>
      <c r="L15" s="191"/>
      <c r="M15" s="179"/>
      <c r="N15" s="179"/>
      <c r="O15" s="179"/>
      <c r="P15" s="186"/>
    </row>
    <row r="16" spans="1:16" ht="16.5" customHeight="1">
      <c r="A16" s="176"/>
      <c r="B16" s="188"/>
      <c r="C16" s="176"/>
      <c r="D16" s="189"/>
      <c r="E16" s="189"/>
      <c r="F16" s="176"/>
      <c r="G16" s="336"/>
      <c r="H16" s="328"/>
      <c r="I16" s="328"/>
      <c r="J16" s="328">
        <f t="shared" si="0"/>
        <v>0</v>
      </c>
      <c r="K16" s="328" t="str">
        <f t="shared" si="1"/>
        <v/>
      </c>
      <c r="L16" s="191"/>
      <c r="M16" s="179"/>
      <c r="N16" s="179"/>
      <c r="O16" s="179"/>
      <c r="P16" s="186"/>
    </row>
    <row r="17" spans="1:16" ht="16.5" customHeight="1">
      <c r="A17" s="176"/>
      <c r="B17" s="188"/>
      <c r="C17" s="176"/>
      <c r="D17" s="189"/>
      <c r="E17" s="189"/>
      <c r="F17" s="176"/>
      <c r="G17" s="336"/>
      <c r="H17" s="328"/>
      <c r="I17" s="328"/>
      <c r="J17" s="328">
        <f t="shared" si="0"/>
        <v>0</v>
      </c>
      <c r="K17" s="328" t="str">
        <f t="shared" si="1"/>
        <v/>
      </c>
      <c r="L17" s="191"/>
      <c r="M17" s="179"/>
      <c r="N17" s="179"/>
      <c r="O17" s="179"/>
      <c r="P17" s="186"/>
    </row>
    <row r="18" spans="1:16" ht="16.5" customHeight="1">
      <c r="A18" s="176"/>
      <c r="B18" s="188"/>
      <c r="C18" s="176"/>
      <c r="D18" s="189"/>
      <c r="E18" s="189"/>
      <c r="F18" s="176"/>
      <c r="G18" s="336"/>
      <c r="H18" s="328"/>
      <c r="I18" s="328"/>
      <c r="J18" s="328">
        <f t="shared" si="0"/>
        <v>0</v>
      </c>
      <c r="K18" s="328" t="str">
        <f t="shared" si="1"/>
        <v/>
      </c>
      <c r="L18" s="191"/>
      <c r="M18" s="179"/>
      <c r="N18" s="179"/>
      <c r="O18" s="179"/>
      <c r="P18" s="186"/>
    </row>
    <row r="19" spans="1:16" ht="16.5" customHeight="1">
      <c r="A19" s="176"/>
      <c r="B19" s="188"/>
      <c r="C19" s="176"/>
      <c r="D19" s="189"/>
      <c r="E19" s="189"/>
      <c r="F19" s="176"/>
      <c r="G19" s="336"/>
      <c r="H19" s="328"/>
      <c r="I19" s="328"/>
      <c r="J19" s="328">
        <f t="shared" si="0"/>
        <v>0</v>
      </c>
      <c r="K19" s="328" t="str">
        <f t="shared" si="1"/>
        <v/>
      </c>
      <c r="L19" s="191"/>
      <c r="M19" s="179"/>
      <c r="N19" s="179"/>
      <c r="O19" s="179"/>
      <c r="P19" s="186"/>
    </row>
    <row r="20" spans="1:16" ht="16.5" customHeight="1">
      <c r="A20" s="176"/>
      <c r="B20" s="188"/>
      <c r="C20" s="176"/>
      <c r="D20" s="189"/>
      <c r="E20" s="189"/>
      <c r="F20" s="176"/>
      <c r="G20" s="336"/>
      <c r="H20" s="328"/>
      <c r="I20" s="328"/>
      <c r="J20" s="328">
        <f t="shared" si="0"/>
        <v>0</v>
      </c>
      <c r="K20" s="328" t="str">
        <f t="shared" si="1"/>
        <v/>
      </c>
      <c r="L20" s="191"/>
      <c r="M20" s="179"/>
      <c r="N20" s="179"/>
      <c r="O20" s="179"/>
      <c r="P20" s="186"/>
    </row>
    <row r="21" spans="1:16" ht="16.5" customHeight="1">
      <c r="A21" s="176"/>
      <c r="B21" s="188"/>
      <c r="C21" s="176"/>
      <c r="D21" s="189"/>
      <c r="E21" s="189"/>
      <c r="F21" s="176"/>
      <c r="G21" s="336"/>
      <c r="H21" s="328"/>
      <c r="I21" s="328"/>
      <c r="J21" s="328">
        <f t="shared" si="0"/>
        <v>0</v>
      </c>
      <c r="K21" s="328" t="str">
        <f t="shared" si="1"/>
        <v/>
      </c>
      <c r="L21" s="191"/>
      <c r="M21" s="179"/>
      <c r="N21" s="179"/>
      <c r="O21" s="179"/>
      <c r="P21" s="186"/>
    </row>
    <row r="22" spans="1:16" ht="16.5" customHeight="1">
      <c r="A22" s="176"/>
      <c r="B22" s="188"/>
      <c r="C22" s="176"/>
      <c r="D22" s="189"/>
      <c r="E22" s="189"/>
      <c r="F22" s="176"/>
      <c r="G22" s="336"/>
      <c r="H22" s="328"/>
      <c r="I22" s="328"/>
      <c r="J22" s="328">
        <f t="shared" si="0"/>
        <v>0</v>
      </c>
      <c r="K22" s="328" t="str">
        <f t="shared" si="1"/>
        <v/>
      </c>
      <c r="L22" s="191"/>
      <c r="M22" s="179"/>
      <c r="N22" s="179"/>
      <c r="O22" s="179"/>
      <c r="P22" s="186"/>
    </row>
    <row r="23" spans="1:16" ht="16.5" customHeight="1">
      <c r="A23" s="176"/>
      <c r="B23" s="188"/>
      <c r="C23" s="176"/>
      <c r="D23" s="189"/>
      <c r="E23" s="189"/>
      <c r="F23" s="176"/>
      <c r="G23" s="336"/>
      <c r="H23" s="328"/>
      <c r="I23" s="328"/>
      <c r="J23" s="328">
        <f t="shared" si="0"/>
        <v>0</v>
      </c>
      <c r="K23" s="328" t="str">
        <f t="shared" si="1"/>
        <v/>
      </c>
      <c r="L23" s="191"/>
      <c r="M23" s="179"/>
      <c r="N23" s="179"/>
      <c r="O23" s="179"/>
      <c r="P23" s="186"/>
    </row>
    <row r="24" spans="1:16" ht="16.5" customHeight="1">
      <c r="A24" s="176"/>
      <c r="B24" s="188"/>
      <c r="C24" s="176"/>
      <c r="D24" s="189"/>
      <c r="E24" s="189"/>
      <c r="F24" s="176"/>
      <c r="G24" s="336"/>
      <c r="H24" s="328"/>
      <c r="I24" s="328"/>
      <c r="J24" s="328">
        <f t="shared" si="0"/>
        <v>0</v>
      </c>
      <c r="K24" s="328" t="str">
        <f t="shared" si="1"/>
        <v/>
      </c>
      <c r="L24" s="191"/>
      <c r="M24" s="179"/>
      <c r="N24" s="179"/>
      <c r="O24" s="179"/>
      <c r="P24" s="186"/>
    </row>
    <row r="25" spans="1:16" ht="16.5" customHeight="1">
      <c r="A25" s="176"/>
      <c r="B25" s="188"/>
      <c r="C25" s="176"/>
      <c r="D25" s="189"/>
      <c r="E25" s="189"/>
      <c r="F25" s="176"/>
      <c r="G25" s="336"/>
      <c r="H25" s="328"/>
      <c r="I25" s="328"/>
      <c r="J25" s="328">
        <f t="shared" si="0"/>
        <v>0</v>
      </c>
      <c r="K25" s="328" t="str">
        <f t="shared" si="1"/>
        <v/>
      </c>
      <c r="L25" s="191"/>
      <c r="M25" s="179"/>
      <c r="N25" s="179"/>
      <c r="O25" s="179"/>
      <c r="P25" s="186"/>
    </row>
    <row r="26" spans="1:16" ht="16.5" customHeight="1">
      <c r="A26" s="176"/>
      <c r="B26" s="188"/>
      <c r="C26" s="176"/>
      <c r="D26" s="189"/>
      <c r="E26" s="189"/>
      <c r="F26" s="176"/>
      <c r="G26" s="336"/>
      <c r="H26" s="328"/>
      <c r="I26" s="328"/>
      <c r="J26" s="328">
        <f t="shared" si="0"/>
        <v>0</v>
      </c>
      <c r="K26" s="328" t="str">
        <f t="shared" si="1"/>
        <v/>
      </c>
      <c r="L26" s="191"/>
      <c r="M26" s="179"/>
      <c r="N26" s="179"/>
      <c r="O26" s="179"/>
      <c r="P26" s="186"/>
    </row>
    <row r="27" spans="1:16" ht="16.5" customHeight="1">
      <c r="A27" s="176"/>
      <c r="B27" s="188"/>
      <c r="C27" s="176"/>
      <c r="D27" s="189"/>
      <c r="E27" s="189"/>
      <c r="F27" s="176"/>
      <c r="G27" s="336"/>
      <c r="H27" s="328"/>
      <c r="I27" s="328"/>
      <c r="J27" s="328">
        <f t="shared" si="0"/>
        <v>0</v>
      </c>
      <c r="K27" s="328" t="str">
        <f t="shared" si="1"/>
        <v/>
      </c>
      <c r="L27" s="191"/>
      <c r="M27" s="179"/>
      <c r="N27" s="179"/>
      <c r="O27" s="179"/>
      <c r="P27" s="186"/>
    </row>
    <row r="28" spans="1:16" ht="16.5" customHeight="1">
      <c r="A28" s="176"/>
      <c r="B28" s="188"/>
      <c r="C28" s="176"/>
      <c r="D28" s="189"/>
      <c r="E28" s="189"/>
      <c r="F28" s="176"/>
      <c r="G28" s="336"/>
      <c r="H28" s="328"/>
      <c r="I28" s="328"/>
      <c r="J28" s="328">
        <f t="shared" si="0"/>
        <v>0</v>
      </c>
      <c r="K28" s="328" t="str">
        <f t="shared" si="1"/>
        <v/>
      </c>
      <c r="L28" s="191"/>
      <c r="M28" s="179"/>
      <c r="N28" s="179"/>
      <c r="O28" s="179"/>
      <c r="P28" s="186"/>
    </row>
    <row r="29" spans="1:16" ht="16.5" customHeight="1">
      <c r="A29" s="522" t="s">
        <v>588</v>
      </c>
      <c r="B29" s="523"/>
      <c r="C29" s="191"/>
      <c r="D29" s="189"/>
      <c r="E29" s="189"/>
      <c r="F29" s="191"/>
      <c r="G29" s="337"/>
      <c r="H29" s="328">
        <f>ROUND(SUM(H6:H28),2)</f>
        <v>0</v>
      </c>
      <c r="I29" s="328">
        <f>ROUND(SUM(I6:I28),2)</f>
        <v>0</v>
      </c>
      <c r="J29" s="328">
        <f t="shared" si="0"/>
        <v>0</v>
      </c>
      <c r="K29" s="328" t="str">
        <f t="shared" si="1"/>
        <v/>
      </c>
      <c r="L29" s="191"/>
      <c r="M29" s="179"/>
      <c r="N29" s="179"/>
      <c r="O29" s="179"/>
      <c r="P29" s="186"/>
    </row>
    <row r="30" spans="1:16" ht="15.75" customHeight="1">
      <c r="A30" s="193"/>
      <c r="B30" s="193"/>
      <c r="C30" s="193"/>
      <c r="D30" s="193"/>
      <c r="E30" s="216"/>
      <c r="F30" s="216"/>
      <c r="G30" s="216"/>
      <c r="H30" s="185"/>
      <c r="I30" s="185"/>
      <c r="J30" s="185"/>
      <c r="K30" s="185"/>
      <c r="L30" s="185"/>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5">
    <mergeCell ref="A1:L1"/>
    <mergeCell ref="A2:L2"/>
    <mergeCell ref="A29:B29"/>
    <mergeCell ref="K3:L3"/>
    <mergeCell ref="K4:L4"/>
  </mergeCells>
  <phoneticPr fontId="8" type="noConversion"/>
  <printOptions horizontalCentered="1"/>
  <pageMargins left="0.59055118110236227" right="0.59055118110236227" top="0.86614173228346458" bottom="0.86614173228346458" header="0.47244094488188981" footer="0.59055118110236227"/>
  <pageSetup paperSize="9" scale="9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0000"/>
    <pageSetUpPr fitToPage="1"/>
  </sheetPr>
  <dimension ref="A1:P90"/>
  <sheetViews>
    <sheetView view="pageBreakPreview" zoomScaleNormal="100" zoomScaleSheetLayoutView="100" workbookViewId="0">
      <selection activeCell="I31" sqref="I31"/>
    </sheetView>
  </sheetViews>
  <sheetFormatPr defaultColWidth="9" defaultRowHeight="15.75" customHeight="1"/>
  <cols>
    <col min="1" max="1" width="4.375" style="2" customWidth="1"/>
    <col min="2" max="2" width="15.75" style="2" customWidth="1"/>
    <col min="3" max="3" width="10.875" style="2" customWidth="1"/>
    <col min="4" max="4" width="9.125" style="2" customWidth="1"/>
    <col min="5" max="5" width="12" style="2" customWidth="1"/>
    <col min="6" max="6" width="13.625" style="2" customWidth="1"/>
    <col min="7" max="7" width="11.75" style="2" customWidth="1"/>
    <col min="8" max="8" width="12.25" style="2" customWidth="1"/>
    <col min="9" max="9" width="12.125" style="2" customWidth="1"/>
    <col min="10" max="10" width="8.75" style="2" customWidth="1"/>
    <col min="11" max="11" width="8.125" style="2" customWidth="1"/>
    <col min="12" max="16384" width="9" style="2"/>
  </cols>
  <sheetData>
    <row r="1" spans="1:16" s="15" customFormat="1" ht="30" customHeight="1">
      <c r="A1" s="519" t="s">
        <v>222</v>
      </c>
      <c r="B1" s="519"/>
      <c r="C1" s="519"/>
      <c r="D1" s="519"/>
      <c r="E1" s="519"/>
      <c r="F1" s="519"/>
      <c r="G1" s="519"/>
      <c r="H1" s="519"/>
      <c r="I1" s="519"/>
      <c r="J1" s="519"/>
      <c r="K1" s="519"/>
      <c r="L1" s="519"/>
    </row>
    <row r="2" spans="1:16" ht="14.1" customHeight="1">
      <c r="A2" s="518" t="str">
        <f>公用信息!A8</f>
        <v>评估基准日：2018年11月30日</v>
      </c>
      <c r="B2" s="518"/>
      <c r="C2" s="518"/>
      <c r="D2" s="518"/>
      <c r="E2" s="518"/>
      <c r="F2" s="518"/>
      <c r="G2" s="518"/>
      <c r="H2" s="518"/>
      <c r="I2" s="518"/>
      <c r="J2" s="518"/>
      <c r="K2" s="518"/>
      <c r="L2" s="518"/>
      <c r="M2" s="90"/>
      <c r="N2" s="90"/>
      <c r="O2" s="90"/>
    </row>
    <row r="3" spans="1:16" ht="14.1" customHeight="1">
      <c r="A3" s="91"/>
      <c r="B3" s="91"/>
      <c r="C3" s="91"/>
      <c r="D3" s="91"/>
      <c r="E3" s="91"/>
      <c r="F3" s="91"/>
      <c r="G3" s="91"/>
      <c r="H3" s="157"/>
      <c r="I3" s="157"/>
      <c r="J3" s="157"/>
      <c r="K3" s="538" t="s">
        <v>583</v>
      </c>
      <c r="L3" s="538"/>
      <c r="M3" s="90"/>
      <c r="N3" s="90"/>
      <c r="O3" s="90"/>
    </row>
    <row r="4" spans="1:16" ht="15.75" customHeight="1">
      <c r="A4" s="89" t="str">
        <f>公用信息!A5</f>
        <v>被评估单位：中国劳动关系学院</v>
      </c>
      <c r="B4" s="90"/>
      <c r="C4" s="90"/>
      <c r="D4" s="90"/>
      <c r="E4" s="90"/>
      <c r="F4" s="90"/>
      <c r="G4" s="90"/>
      <c r="H4" s="90"/>
      <c r="I4" s="90"/>
      <c r="J4" s="90"/>
      <c r="K4" s="545" t="s">
        <v>291</v>
      </c>
      <c r="L4" s="545"/>
      <c r="M4" s="90"/>
      <c r="N4" s="90"/>
      <c r="O4" s="90"/>
    </row>
    <row r="5" spans="1:16" s="16" customFormat="1" ht="15.75" customHeight="1">
      <c r="A5" s="176" t="s">
        <v>36</v>
      </c>
      <c r="B5" s="176" t="s">
        <v>584</v>
      </c>
      <c r="C5" s="176" t="s">
        <v>585</v>
      </c>
      <c r="D5" s="176" t="s">
        <v>586</v>
      </c>
      <c r="E5" s="176" t="s">
        <v>515</v>
      </c>
      <c r="F5" s="176" t="s">
        <v>528</v>
      </c>
      <c r="G5" s="176" t="s">
        <v>51</v>
      </c>
      <c r="H5" s="176" t="s">
        <v>587</v>
      </c>
      <c r="I5" s="176" t="s">
        <v>52</v>
      </c>
      <c r="J5" s="176" t="s">
        <v>321</v>
      </c>
      <c r="K5" s="176" t="s">
        <v>357</v>
      </c>
      <c r="L5" s="176" t="s">
        <v>331</v>
      </c>
      <c r="M5" s="245"/>
      <c r="N5" s="245"/>
      <c r="O5" s="245"/>
      <c r="P5" s="265"/>
    </row>
    <row r="6" spans="1:16" ht="15.75" customHeight="1">
      <c r="A6" s="176"/>
      <c r="B6" s="188"/>
      <c r="C6" s="176"/>
      <c r="D6" s="189"/>
      <c r="E6" s="189"/>
      <c r="F6" s="336"/>
      <c r="G6" s="328"/>
      <c r="H6" s="328"/>
      <c r="I6" s="328"/>
      <c r="J6" s="328">
        <f>I6-G6</f>
        <v>0</v>
      </c>
      <c r="K6" s="328" t="str">
        <f>IF(G6=0,"",J6/G6*100)</f>
        <v/>
      </c>
      <c r="L6" s="191"/>
      <c r="M6" s="179"/>
      <c r="N6" s="179"/>
      <c r="O6" s="179"/>
      <c r="P6" s="186"/>
    </row>
    <row r="7" spans="1:16" ht="15.75" customHeight="1">
      <c r="A7" s="298"/>
      <c r="B7" s="188"/>
      <c r="C7" s="298"/>
      <c r="D7" s="189"/>
      <c r="E7" s="189"/>
      <c r="F7" s="336"/>
      <c r="G7" s="328"/>
      <c r="H7" s="328"/>
      <c r="I7" s="328"/>
      <c r="J7" s="328"/>
      <c r="K7" s="328"/>
      <c r="L7" s="191"/>
      <c r="M7" s="179"/>
      <c r="N7" s="179"/>
      <c r="O7" s="179"/>
      <c r="P7" s="186"/>
    </row>
    <row r="8" spans="1:16" ht="15.75" customHeight="1">
      <c r="A8" s="298"/>
      <c r="B8" s="188"/>
      <c r="C8" s="298"/>
      <c r="D8" s="189"/>
      <c r="E8" s="189"/>
      <c r="F8" s="336"/>
      <c r="G8" s="328"/>
      <c r="H8" s="328"/>
      <c r="I8" s="328"/>
      <c r="J8" s="328"/>
      <c r="K8" s="328"/>
      <c r="L8" s="191"/>
      <c r="M8" s="179"/>
      <c r="N8" s="179"/>
      <c r="O8" s="179"/>
      <c r="P8" s="186"/>
    </row>
    <row r="9" spans="1:16" ht="15.75" customHeight="1">
      <c r="A9" s="298"/>
      <c r="B9" s="188"/>
      <c r="C9" s="298"/>
      <c r="D9" s="189"/>
      <c r="E9" s="189"/>
      <c r="F9" s="336"/>
      <c r="G9" s="328"/>
      <c r="H9" s="328"/>
      <c r="I9" s="328"/>
      <c r="J9" s="328"/>
      <c r="K9" s="328"/>
      <c r="L9" s="191"/>
      <c r="M9" s="179"/>
      <c r="N9" s="179"/>
      <c r="O9" s="179"/>
      <c r="P9" s="186"/>
    </row>
    <row r="10" spans="1:16" ht="15.75" customHeight="1">
      <c r="A10" s="298"/>
      <c r="B10" s="188"/>
      <c r="C10" s="298"/>
      <c r="D10" s="189"/>
      <c r="E10" s="189"/>
      <c r="F10" s="336"/>
      <c r="G10" s="328"/>
      <c r="H10" s="328"/>
      <c r="I10" s="328"/>
      <c r="J10" s="328"/>
      <c r="K10" s="328"/>
      <c r="L10" s="191"/>
      <c r="M10" s="179"/>
      <c r="N10" s="179"/>
      <c r="O10" s="179"/>
      <c r="P10" s="186"/>
    </row>
    <row r="11" spans="1:16" ht="15.75" customHeight="1">
      <c r="A11" s="176"/>
      <c r="B11" s="188"/>
      <c r="C11" s="176"/>
      <c r="D11" s="189"/>
      <c r="E11" s="201"/>
      <c r="F11" s="336"/>
      <c r="G11" s="328"/>
      <c r="H11" s="328"/>
      <c r="I11" s="328"/>
      <c r="J11" s="328">
        <f t="shared" ref="J11:J31" si="0">I11-G11</f>
        <v>0</v>
      </c>
      <c r="K11" s="328" t="str">
        <f t="shared" ref="K11:K31" si="1">IF(G11=0,"",J11/G11*100)</f>
        <v/>
      </c>
      <c r="L11" s="191"/>
      <c r="M11" s="179"/>
      <c r="N11" s="179"/>
      <c r="O11" s="179"/>
      <c r="P11" s="186"/>
    </row>
    <row r="12" spans="1:16" ht="15.75" customHeight="1">
      <c r="A12" s="176"/>
      <c r="B12" s="188"/>
      <c r="C12" s="176"/>
      <c r="D12" s="189"/>
      <c r="E12" s="201"/>
      <c r="F12" s="336"/>
      <c r="G12" s="328"/>
      <c r="H12" s="328"/>
      <c r="I12" s="328"/>
      <c r="J12" s="328">
        <f t="shared" si="0"/>
        <v>0</v>
      </c>
      <c r="K12" s="328" t="str">
        <f t="shared" si="1"/>
        <v/>
      </c>
      <c r="L12" s="191"/>
      <c r="M12" s="179"/>
      <c r="N12" s="179"/>
      <c r="O12" s="179"/>
      <c r="P12" s="186"/>
    </row>
    <row r="13" spans="1:16" ht="15.75" customHeight="1">
      <c r="A13" s="176"/>
      <c r="B13" s="188"/>
      <c r="C13" s="176"/>
      <c r="D13" s="189"/>
      <c r="E13" s="201"/>
      <c r="F13" s="336"/>
      <c r="G13" s="328"/>
      <c r="H13" s="328"/>
      <c r="I13" s="328"/>
      <c r="J13" s="328">
        <f t="shared" si="0"/>
        <v>0</v>
      </c>
      <c r="K13" s="328" t="str">
        <f t="shared" si="1"/>
        <v/>
      </c>
      <c r="L13" s="191"/>
      <c r="M13" s="179"/>
      <c r="N13" s="179"/>
      <c r="O13" s="179"/>
      <c r="P13" s="186"/>
    </row>
    <row r="14" spans="1:16" ht="15.75" customHeight="1">
      <c r="A14" s="176"/>
      <c r="B14" s="188"/>
      <c r="C14" s="176"/>
      <c r="D14" s="189"/>
      <c r="E14" s="201"/>
      <c r="F14" s="336"/>
      <c r="G14" s="328"/>
      <c r="H14" s="328"/>
      <c r="I14" s="328"/>
      <c r="J14" s="328">
        <f t="shared" si="0"/>
        <v>0</v>
      </c>
      <c r="K14" s="328" t="str">
        <f t="shared" si="1"/>
        <v/>
      </c>
      <c r="L14" s="191"/>
      <c r="M14" s="179"/>
      <c r="N14" s="179"/>
      <c r="O14" s="179"/>
      <c r="P14" s="186"/>
    </row>
    <row r="15" spans="1:16" ht="15.75" customHeight="1">
      <c r="A15" s="176"/>
      <c r="B15" s="188"/>
      <c r="C15" s="176"/>
      <c r="D15" s="189"/>
      <c r="E15" s="201"/>
      <c r="F15" s="336"/>
      <c r="G15" s="328"/>
      <c r="H15" s="328"/>
      <c r="I15" s="328"/>
      <c r="J15" s="328">
        <f t="shared" si="0"/>
        <v>0</v>
      </c>
      <c r="K15" s="328" t="str">
        <f t="shared" si="1"/>
        <v/>
      </c>
      <c r="L15" s="191"/>
      <c r="M15" s="179"/>
      <c r="N15" s="179"/>
      <c r="O15" s="179"/>
      <c r="P15" s="186"/>
    </row>
    <row r="16" spans="1:16" ht="15.75" customHeight="1">
      <c r="A16" s="176"/>
      <c r="B16" s="188"/>
      <c r="C16" s="176"/>
      <c r="D16" s="189"/>
      <c r="E16" s="201"/>
      <c r="F16" s="336"/>
      <c r="G16" s="328"/>
      <c r="H16" s="328"/>
      <c r="I16" s="328"/>
      <c r="J16" s="328">
        <f t="shared" si="0"/>
        <v>0</v>
      </c>
      <c r="K16" s="328" t="str">
        <f t="shared" si="1"/>
        <v/>
      </c>
      <c r="L16" s="191"/>
      <c r="M16" s="179"/>
      <c r="N16" s="179"/>
      <c r="O16" s="179"/>
      <c r="P16" s="186"/>
    </row>
    <row r="17" spans="1:16" ht="15.75" customHeight="1">
      <c r="A17" s="176"/>
      <c r="B17" s="188"/>
      <c r="C17" s="176"/>
      <c r="D17" s="189"/>
      <c r="E17" s="201"/>
      <c r="F17" s="336"/>
      <c r="G17" s="328"/>
      <c r="H17" s="328"/>
      <c r="I17" s="328"/>
      <c r="J17" s="328">
        <f t="shared" si="0"/>
        <v>0</v>
      </c>
      <c r="K17" s="328" t="str">
        <f t="shared" si="1"/>
        <v/>
      </c>
      <c r="L17" s="191"/>
      <c r="M17" s="179"/>
      <c r="N17" s="179"/>
      <c r="O17" s="179"/>
      <c r="P17" s="186"/>
    </row>
    <row r="18" spans="1:16" ht="15.75" customHeight="1">
      <c r="A18" s="176"/>
      <c r="B18" s="188"/>
      <c r="C18" s="176"/>
      <c r="D18" s="189"/>
      <c r="E18" s="201"/>
      <c r="F18" s="336"/>
      <c r="G18" s="328"/>
      <c r="H18" s="328"/>
      <c r="I18" s="328"/>
      <c r="J18" s="328">
        <f t="shared" si="0"/>
        <v>0</v>
      </c>
      <c r="K18" s="328" t="str">
        <f t="shared" si="1"/>
        <v/>
      </c>
      <c r="L18" s="191"/>
      <c r="M18" s="179"/>
      <c r="N18" s="179"/>
      <c r="O18" s="179"/>
      <c r="P18" s="186"/>
    </row>
    <row r="19" spans="1:16" ht="15.75" customHeight="1">
      <c r="A19" s="176"/>
      <c r="B19" s="188"/>
      <c r="C19" s="176"/>
      <c r="D19" s="189"/>
      <c r="E19" s="201"/>
      <c r="F19" s="336"/>
      <c r="G19" s="328"/>
      <c r="H19" s="328"/>
      <c r="I19" s="328"/>
      <c r="J19" s="328">
        <f t="shared" si="0"/>
        <v>0</v>
      </c>
      <c r="K19" s="328" t="str">
        <f t="shared" si="1"/>
        <v/>
      </c>
      <c r="L19" s="191"/>
      <c r="M19" s="179"/>
      <c r="N19" s="179"/>
      <c r="O19" s="179"/>
      <c r="P19" s="186"/>
    </row>
    <row r="20" spans="1:16" ht="15.75" customHeight="1">
      <c r="A20" s="176"/>
      <c r="B20" s="188"/>
      <c r="C20" s="176"/>
      <c r="D20" s="189"/>
      <c r="E20" s="201"/>
      <c r="F20" s="336"/>
      <c r="G20" s="328"/>
      <c r="H20" s="328"/>
      <c r="I20" s="328"/>
      <c r="J20" s="328">
        <f t="shared" si="0"/>
        <v>0</v>
      </c>
      <c r="K20" s="328" t="str">
        <f t="shared" si="1"/>
        <v/>
      </c>
      <c r="L20" s="191"/>
      <c r="M20" s="179"/>
      <c r="N20" s="179"/>
      <c r="O20" s="179"/>
      <c r="P20" s="186"/>
    </row>
    <row r="21" spans="1:16" ht="15.75" customHeight="1">
      <c r="A21" s="176"/>
      <c r="B21" s="188"/>
      <c r="C21" s="176"/>
      <c r="D21" s="189"/>
      <c r="E21" s="201"/>
      <c r="F21" s="336"/>
      <c r="G21" s="328"/>
      <c r="H21" s="328"/>
      <c r="I21" s="328"/>
      <c r="J21" s="328">
        <f t="shared" si="0"/>
        <v>0</v>
      </c>
      <c r="K21" s="328" t="str">
        <f t="shared" si="1"/>
        <v/>
      </c>
      <c r="L21" s="191"/>
      <c r="M21" s="179"/>
      <c r="N21" s="179"/>
      <c r="O21" s="179"/>
      <c r="P21" s="186"/>
    </row>
    <row r="22" spans="1:16" ht="15.75" customHeight="1">
      <c r="A22" s="176"/>
      <c r="B22" s="188"/>
      <c r="C22" s="176"/>
      <c r="D22" s="189"/>
      <c r="E22" s="201"/>
      <c r="F22" s="336"/>
      <c r="G22" s="328"/>
      <c r="H22" s="328"/>
      <c r="I22" s="328"/>
      <c r="J22" s="328">
        <f t="shared" si="0"/>
        <v>0</v>
      </c>
      <c r="K22" s="328" t="str">
        <f t="shared" si="1"/>
        <v/>
      </c>
      <c r="L22" s="191"/>
      <c r="M22" s="179"/>
      <c r="N22" s="179"/>
      <c r="O22" s="179"/>
      <c r="P22" s="186"/>
    </row>
    <row r="23" spans="1:16" ht="15.75" customHeight="1">
      <c r="A23" s="176"/>
      <c r="B23" s="188"/>
      <c r="C23" s="176"/>
      <c r="D23" s="189"/>
      <c r="E23" s="201"/>
      <c r="F23" s="336"/>
      <c r="G23" s="328"/>
      <c r="H23" s="328"/>
      <c r="I23" s="328"/>
      <c r="J23" s="328">
        <f t="shared" si="0"/>
        <v>0</v>
      </c>
      <c r="K23" s="328" t="str">
        <f t="shared" si="1"/>
        <v/>
      </c>
      <c r="L23" s="191"/>
      <c r="M23" s="179"/>
      <c r="N23" s="179"/>
      <c r="O23" s="179"/>
      <c r="P23" s="186"/>
    </row>
    <row r="24" spans="1:16" ht="15.75" customHeight="1">
      <c r="A24" s="176"/>
      <c r="B24" s="188"/>
      <c r="C24" s="176"/>
      <c r="D24" s="189"/>
      <c r="E24" s="201"/>
      <c r="F24" s="336"/>
      <c r="G24" s="328"/>
      <c r="H24" s="328"/>
      <c r="I24" s="328"/>
      <c r="J24" s="328">
        <f t="shared" si="0"/>
        <v>0</v>
      </c>
      <c r="K24" s="328" t="str">
        <f t="shared" si="1"/>
        <v/>
      </c>
      <c r="L24" s="191"/>
      <c r="M24" s="179"/>
      <c r="N24" s="179"/>
      <c r="O24" s="179"/>
      <c r="P24" s="186"/>
    </row>
    <row r="25" spans="1:16" ht="15.75" customHeight="1">
      <c r="A25" s="176"/>
      <c r="B25" s="188"/>
      <c r="C25" s="176"/>
      <c r="D25" s="189"/>
      <c r="E25" s="201"/>
      <c r="F25" s="336"/>
      <c r="G25" s="328"/>
      <c r="H25" s="328"/>
      <c r="I25" s="328"/>
      <c r="J25" s="328">
        <f t="shared" si="0"/>
        <v>0</v>
      </c>
      <c r="K25" s="328" t="str">
        <f t="shared" si="1"/>
        <v/>
      </c>
      <c r="L25" s="191"/>
      <c r="M25" s="179"/>
      <c r="N25" s="179"/>
      <c r="O25" s="179"/>
      <c r="P25" s="186"/>
    </row>
    <row r="26" spans="1:16" ht="15.75" customHeight="1">
      <c r="A26" s="176"/>
      <c r="B26" s="188"/>
      <c r="C26" s="176"/>
      <c r="D26" s="189"/>
      <c r="E26" s="201"/>
      <c r="F26" s="336"/>
      <c r="G26" s="328"/>
      <c r="H26" s="328"/>
      <c r="I26" s="328"/>
      <c r="J26" s="328">
        <f t="shared" si="0"/>
        <v>0</v>
      </c>
      <c r="K26" s="328" t="str">
        <f t="shared" si="1"/>
        <v/>
      </c>
      <c r="L26" s="191"/>
      <c r="M26" s="179"/>
      <c r="N26" s="179"/>
      <c r="O26" s="179"/>
      <c r="P26" s="186"/>
    </row>
    <row r="27" spans="1:16" ht="15.75" customHeight="1">
      <c r="A27" s="176"/>
      <c r="B27" s="188"/>
      <c r="C27" s="176"/>
      <c r="D27" s="189"/>
      <c r="E27" s="201"/>
      <c r="F27" s="336"/>
      <c r="G27" s="328"/>
      <c r="H27" s="328"/>
      <c r="I27" s="328"/>
      <c r="J27" s="328">
        <f t="shared" si="0"/>
        <v>0</v>
      </c>
      <c r="K27" s="328" t="str">
        <f t="shared" si="1"/>
        <v/>
      </c>
      <c r="L27" s="191"/>
      <c r="M27" s="179"/>
      <c r="N27" s="179"/>
      <c r="O27" s="179"/>
      <c r="P27" s="186"/>
    </row>
    <row r="28" spans="1:16" ht="15.75" customHeight="1">
      <c r="A28" s="176"/>
      <c r="B28" s="188"/>
      <c r="C28" s="176"/>
      <c r="D28" s="189"/>
      <c r="E28" s="201"/>
      <c r="F28" s="336"/>
      <c r="G28" s="328"/>
      <c r="H28" s="328"/>
      <c r="I28" s="328"/>
      <c r="J28" s="328">
        <f t="shared" si="0"/>
        <v>0</v>
      </c>
      <c r="K28" s="328" t="str">
        <f t="shared" si="1"/>
        <v/>
      </c>
      <c r="L28" s="191"/>
      <c r="M28" s="179"/>
      <c r="N28" s="179"/>
      <c r="O28" s="179"/>
      <c r="P28" s="186"/>
    </row>
    <row r="29" spans="1:16" ht="15.75" customHeight="1">
      <c r="A29" s="176"/>
      <c r="B29" s="188"/>
      <c r="C29" s="176"/>
      <c r="D29" s="189"/>
      <c r="E29" s="201"/>
      <c r="F29" s="336"/>
      <c r="G29" s="328"/>
      <c r="H29" s="328"/>
      <c r="I29" s="328"/>
      <c r="J29" s="328">
        <f t="shared" si="0"/>
        <v>0</v>
      </c>
      <c r="K29" s="328" t="str">
        <f t="shared" si="1"/>
        <v/>
      </c>
      <c r="L29" s="191"/>
      <c r="M29" s="179"/>
      <c r="N29" s="179"/>
      <c r="O29" s="179"/>
      <c r="P29" s="186"/>
    </row>
    <row r="30" spans="1:16" ht="15.75" customHeight="1">
      <c r="A30" s="176"/>
      <c r="B30" s="188"/>
      <c r="C30" s="176"/>
      <c r="D30" s="189"/>
      <c r="E30" s="201"/>
      <c r="F30" s="336"/>
      <c r="G30" s="328"/>
      <c r="H30" s="328"/>
      <c r="I30" s="328"/>
      <c r="J30" s="328">
        <f t="shared" si="0"/>
        <v>0</v>
      </c>
      <c r="K30" s="328" t="str">
        <f t="shared" si="1"/>
        <v/>
      </c>
      <c r="L30" s="191"/>
      <c r="M30" s="179"/>
      <c r="N30" s="179"/>
      <c r="O30" s="179"/>
      <c r="P30" s="186"/>
    </row>
    <row r="31" spans="1:16" ht="15.75" customHeight="1">
      <c r="A31" s="522" t="s">
        <v>588</v>
      </c>
      <c r="B31" s="523"/>
      <c r="C31" s="191"/>
      <c r="D31" s="189"/>
      <c r="E31" s="191"/>
      <c r="F31" s="337"/>
      <c r="G31" s="328">
        <f>ROUND(SUM(G6:G30),2)</f>
        <v>0</v>
      </c>
      <c r="H31" s="328"/>
      <c r="I31" s="328">
        <f>ROUND(SUM(I6:I30),2)</f>
        <v>0</v>
      </c>
      <c r="J31" s="328">
        <f t="shared" si="0"/>
        <v>0</v>
      </c>
      <c r="K31" s="328" t="str">
        <f t="shared" si="1"/>
        <v/>
      </c>
      <c r="L31" s="191"/>
      <c r="M31" s="179"/>
      <c r="N31" s="179"/>
      <c r="O31" s="179"/>
      <c r="P31" s="186"/>
    </row>
    <row r="32" spans="1:16" ht="15.75" customHeight="1">
      <c r="A32" s="193"/>
      <c r="B32" s="193"/>
      <c r="C32" s="193"/>
      <c r="D32" s="193"/>
      <c r="E32" s="216"/>
      <c r="F32" s="216"/>
      <c r="G32" s="216"/>
      <c r="H32" s="185"/>
      <c r="I32" s="185"/>
      <c r="J32" s="185"/>
      <c r="K32" s="185"/>
      <c r="L32" s="185"/>
      <c r="M32" s="179"/>
      <c r="N32" s="179"/>
      <c r="O32" s="179"/>
      <c r="P32" s="186"/>
    </row>
    <row r="33" spans="1:16" ht="15.75" customHeight="1">
      <c r="A33" s="195"/>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79"/>
      <c r="B75" s="179"/>
      <c r="C75" s="179"/>
      <c r="D75" s="179"/>
      <c r="E75" s="179"/>
      <c r="F75" s="179"/>
      <c r="G75" s="179"/>
      <c r="H75" s="179"/>
      <c r="I75" s="179"/>
      <c r="J75" s="179"/>
      <c r="K75" s="179"/>
      <c r="L75" s="179"/>
      <c r="M75" s="179"/>
      <c r="N75" s="179"/>
      <c r="O75" s="179"/>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87"/>
      <c r="B80" s="187"/>
      <c r="C80" s="187"/>
      <c r="D80" s="187"/>
      <c r="E80" s="187"/>
      <c r="F80" s="187"/>
      <c r="G80" s="187"/>
      <c r="H80" s="187"/>
      <c r="I80" s="187"/>
      <c r="J80" s="187"/>
      <c r="K80" s="187"/>
      <c r="L80" s="187"/>
      <c r="M80" s="187"/>
      <c r="N80" s="187"/>
      <c r="O80" s="187"/>
      <c r="P80" s="186"/>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row r="90" spans="1:15" ht="15.75" customHeight="1">
      <c r="A90" s="102"/>
      <c r="B90" s="102"/>
      <c r="C90" s="102"/>
      <c r="D90" s="102"/>
      <c r="E90" s="102"/>
      <c r="F90" s="102"/>
      <c r="G90" s="102"/>
      <c r="H90" s="102"/>
      <c r="I90" s="102"/>
      <c r="J90" s="102"/>
      <c r="K90" s="102"/>
      <c r="L90" s="102"/>
      <c r="M90" s="102"/>
      <c r="N90" s="102"/>
      <c r="O90" s="102"/>
    </row>
  </sheetData>
  <mergeCells count="5">
    <mergeCell ref="A2:L2"/>
    <mergeCell ref="A1:L1"/>
    <mergeCell ref="A31:B31"/>
    <mergeCell ref="K4:L4"/>
    <mergeCell ref="K3:L3"/>
  </mergeCells>
  <phoneticPr fontId="8" type="noConversion"/>
  <printOptions horizontalCentered="1"/>
  <pageMargins left="0.59055118110236227" right="0.59055118110236227" top="0.86614173228346458" bottom="0.86614173228346458" header="0.47244094488188981" footer="0.59055118110236227"/>
  <pageSetup paperSize="9" scale="98"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P87"/>
  <sheetViews>
    <sheetView view="pageBreakPreview" zoomScaleNormal="100" zoomScaleSheetLayoutView="100" workbookViewId="0">
      <selection activeCell="F6" sqref="F6:G6"/>
    </sheetView>
  </sheetViews>
  <sheetFormatPr defaultColWidth="9" defaultRowHeight="15.75" customHeight="1"/>
  <cols>
    <col min="1" max="1" width="5.25" style="2" customWidth="1"/>
    <col min="2" max="2" width="18.375" style="2" customWidth="1"/>
    <col min="3" max="3" width="12.125" style="2" customWidth="1"/>
    <col min="4" max="4" width="11.75" style="2" customWidth="1"/>
    <col min="5" max="5" width="11.125" style="2" customWidth="1"/>
    <col min="6" max="6" width="15.125" style="19" customWidth="1"/>
    <col min="7" max="7" width="14.625" style="19" customWidth="1"/>
    <col min="8" max="8" width="11.375" style="19" customWidth="1"/>
    <col min="9" max="9" width="11.75" style="19" customWidth="1"/>
    <col min="10" max="10" width="14.625" style="2" customWidth="1"/>
    <col min="11" max="16384" width="9" style="2"/>
  </cols>
  <sheetData>
    <row r="1" spans="1:16" s="15" customFormat="1" ht="30" customHeight="1">
      <c r="A1" s="519" t="s">
        <v>221</v>
      </c>
      <c r="B1" s="519"/>
      <c r="C1" s="519"/>
      <c r="D1" s="519"/>
      <c r="E1" s="519"/>
      <c r="F1" s="519"/>
      <c r="G1" s="519"/>
      <c r="H1" s="519"/>
      <c r="I1" s="519"/>
      <c r="J1" s="519"/>
    </row>
    <row r="2" spans="1:16" ht="14.1" customHeight="1">
      <c r="A2" s="518" t="str">
        <f>公用信息!A8</f>
        <v>评估基准日：2018年11月30日</v>
      </c>
      <c r="B2" s="518"/>
      <c r="C2" s="518"/>
      <c r="D2" s="518"/>
      <c r="E2" s="518"/>
      <c r="F2" s="518"/>
      <c r="G2" s="537"/>
      <c r="H2" s="537"/>
      <c r="I2" s="537"/>
      <c r="J2" s="537"/>
      <c r="K2" s="90"/>
      <c r="L2" s="90"/>
      <c r="M2" s="90"/>
      <c r="N2" s="90"/>
      <c r="O2" s="90"/>
    </row>
    <row r="3" spans="1:16" ht="14.1" customHeight="1">
      <c r="A3" s="91"/>
      <c r="B3" s="91"/>
      <c r="C3" s="91"/>
      <c r="D3" s="91"/>
      <c r="E3" s="91"/>
      <c r="F3" s="91"/>
      <c r="G3" s="157"/>
      <c r="H3" s="157"/>
      <c r="I3" s="157"/>
      <c r="J3" s="155" t="s">
        <v>579</v>
      </c>
      <c r="K3" s="90"/>
      <c r="L3" s="90"/>
      <c r="M3" s="90"/>
      <c r="N3" s="90"/>
      <c r="O3" s="90"/>
    </row>
    <row r="4" spans="1:16" ht="16.5" customHeight="1">
      <c r="A4" s="89" t="str">
        <f>公用信息!A5</f>
        <v>被评估单位：中国劳动关系学院</v>
      </c>
      <c r="B4" s="90"/>
      <c r="C4" s="90"/>
      <c r="D4" s="90"/>
      <c r="E4" s="90"/>
      <c r="F4" s="161"/>
      <c r="G4" s="161"/>
      <c r="H4" s="161"/>
      <c r="I4" s="161"/>
      <c r="J4" s="156" t="s">
        <v>291</v>
      </c>
      <c r="K4" s="90"/>
      <c r="L4" s="90"/>
      <c r="M4" s="90"/>
      <c r="N4" s="90"/>
      <c r="O4" s="90"/>
    </row>
    <row r="5" spans="1:16" s="16" customFormat="1" ht="16.5" customHeight="1">
      <c r="A5" s="176" t="s">
        <v>36</v>
      </c>
      <c r="B5" s="176" t="s">
        <v>336</v>
      </c>
      <c r="C5" s="176" t="s">
        <v>580</v>
      </c>
      <c r="D5" s="176" t="s">
        <v>581</v>
      </c>
      <c r="E5" s="176" t="s">
        <v>350</v>
      </c>
      <c r="F5" s="176" t="s">
        <v>51</v>
      </c>
      <c r="G5" s="273" t="s">
        <v>52</v>
      </c>
      <c r="H5" s="273" t="s">
        <v>321</v>
      </c>
      <c r="I5" s="273" t="s">
        <v>357</v>
      </c>
      <c r="J5" s="176" t="s">
        <v>331</v>
      </c>
      <c r="K5" s="245"/>
      <c r="L5" s="245"/>
      <c r="M5" s="245"/>
      <c r="N5" s="245"/>
      <c r="O5" s="245"/>
      <c r="P5" s="265"/>
    </row>
    <row r="6" spans="1:16" ht="16.5" customHeight="1">
      <c r="A6" s="176"/>
      <c r="B6" s="188"/>
      <c r="C6" s="189"/>
      <c r="D6" s="189"/>
      <c r="E6" s="357"/>
      <c r="F6" s="328"/>
      <c r="G6" s="328"/>
      <c r="H6" s="328">
        <f>G6-F6</f>
        <v>0</v>
      </c>
      <c r="I6" s="328" t="str">
        <f>IF(F6=0,"",H6/F6*100)</f>
        <v/>
      </c>
      <c r="J6" s="191"/>
      <c r="K6" s="179"/>
      <c r="L6" s="179"/>
      <c r="M6" s="179"/>
      <c r="N6" s="179"/>
      <c r="O6" s="179"/>
      <c r="P6" s="186"/>
    </row>
    <row r="7" spans="1:16" ht="16.5" customHeight="1">
      <c r="A7" s="176"/>
      <c r="B7" s="188"/>
      <c r="C7" s="189"/>
      <c r="D7" s="189"/>
      <c r="E7" s="357"/>
      <c r="F7" s="328"/>
      <c r="G7" s="328"/>
      <c r="H7" s="328">
        <f t="shared" ref="H7:H26" si="0">G7-F7</f>
        <v>0</v>
      </c>
      <c r="I7" s="328" t="str">
        <f t="shared" ref="I7:I26" si="1">IF(F7=0,"",H7/F7*100)</f>
        <v/>
      </c>
      <c r="J7" s="191"/>
      <c r="K7" s="179"/>
      <c r="L7" s="179"/>
      <c r="M7" s="179"/>
      <c r="N7" s="179"/>
      <c r="O7" s="179"/>
      <c r="P7" s="186"/>
    </row>
    <row r="8" spans="1:16" ht="16.5" customHeight="1">
      <c r="A8" s="176"/>
      <c r="B8" s="188"/>
      <c r="C8" s="189"/>
      <c r="D8" s="189"/>
      <c r="E8" s="357"/>
      <c r="F8" s="328"/>
      <c r="G8" s="328"/>
      <c r="H8" s="328">
        <f t="shared" si="0"/>
        <v>0</v>
      </c>
      <c r="I8" s="328" t="str">
        <f t="shared" si="1"/>
        <v/>
      </c>
      <c r="J8" s="191"/>
      <c r="K8" s="179"/>
      <c r="L8" s="179"/>
      <c r="M8" s="179"/>
      <c r="N8" s="179"/>
      <c r="O8" s="179"/>
      <c r="P8" s="186"/>
    </row>
    <row r="9" spans="1:16" ht="16.5" customHeight="1">
      <c r="A9" s="298"/>
      <c r="B9" s="188"/>
      <c r="C9" s="189"/>
      <c r="D9" s="189"/>
      <c r="E9" s="357"/>
      <c r="F9" s="328"/>
      <c r="G9" s="328"/>
      <c r="H9" s="328">
        <f t="shared" si="0"/>
        <v>0</v>
      </c>
      <c r="I9" s="328" t="str">
        <f t="shared" si="1"/>
        <v/>
      </c>
      <c r="J9" s="191"/>
      <c r="K9" s="179"/>
      <c r="L9" s="179"/>
      <c r="M9" s="179"/>
      <c r="N9" s="179"/>
      <c r="O9" s="179"/>
      <c r="P9" s="186"/>
    </row>
    <row r="10" spans="1:16" ht="16.5" customHeight="1">
      <c r="A10" s="298"/>
      <c r="B10" s="188"/>
      <c r="C10" s="189"/>
      <c r="D10" s="189"/>
      <c r="E10" s="357"/>
      <c r="F10" s="328"/>
      <c r="G10" s="328"/>
      <c r="H10" s="328">
        <f t="shared" si="0"/>
        <v>0</v>
      </c>
      <c r="I10" s="328" t="str">
        <f t="shared" si="1"/>
        <v/>
      </c>
      <c r="J10" s="191"/>
      <c r="K10" s="179"/>
      <c r="L10" s="179"/>
      <c r="M10" s="179"/>
      <c r="N10" s="179"/>
      <c r="O10" s="179"/>
      <c r="P10" s="186"/>
    </row>
    <row r="11" spans="1:16" ht="16.5" customHeight="1">
      <c r="A11" s="298"/>
      <c r="B11" s="188"/>
      <c r="C11" s="189"/>
      <c r="D11" s="189"/>
      <c r="E11" s="357"/>
      <c r="F11" s="328"/>
      <c r="G11" s="328"/>
      <c r="H11" s="328">
        <f t="shared" si="0"/>
        <v>0</v>
      </c>
      <c r="I11" s="328" t="str">
        <f t="shared" si="1"/>
        <v/>
      </c>
      <c r="J11" s="191"/>
      <c r="K11" s="179"/>
      <c r="L11" s="179"/>
      <c r="M11" s="179"/>
      <c r="N11" s="179"/>
      <c r="O11" s="179"/>
      <c r="P11" s="186"/>
    </row>
    <row r="12" spans="1:16" ht="16.5" customHeight="1">
      <c r="A12" s="176"/>
      <c r="B12" s="188"/>
      <c r="C12" s="189"/>
      <c r="D12" s="189"/>
      <c r="E12" s="357"/>
      <c r="F12" s="328"/>
      <c r="G12" s="328"/>
      <c r="H12" s="328">
        <f t="shared" si="0"/>
        <v>0</v>
      </c>
      <c r="I12" s="328" t="str">
        <f t="shared" si="1"/>
        <v/>
      </c>
      <c r="J12" s="191"/>
      <c r="K12" s="179"/>
      <c r="L12" s="179"/>
      <c r="M12" s="179"/>
      <c r="N12" s="179"/>
      <c r="O12" s="179"/>
      <c r="P12" s="186"/>
    </row>
    <row r="13" spans="1:16" ht="16.5" customHeight="1">
      <c r="A13" s="176"/>
      <c r="B13" s="188"/>
      <c r="C13" s="189"/>
      <c r="D13" s="189"/>
      <c r="E13" s="357"/>
      <c r="F13" s="328"/>
      <c r="G13" s="328"/>
      <c r="H13" s="328">
        <f t="shared" si="0"/>
        <v>0</v>
      </c>
      <c r="I13" s="328" t="str">
        <f t="shared" si="1"/>
        <v/>
      </c>
      <c r="J13" s="191"/>
      <c r="K13" s="179"/>
      <c r="L13" s="179"/>
      <c r="M13" s="179"/>
      <c r="N13" s="179"/>
      <c r="O13" s="179"/>
      <c r="P13" s="186"/>
    </row>
    <row r="14" spans="1:16" ht="16.5" customHeight="1">
      <c r="A14" s="176"/>
      <c r="B14" s="188"/>
      <c r="C14" s="189"/>
      <c r="D14" s="189"/>
      <c r="E14" s="357"/>
      <c r="F14" s="328"/>
      <c r="G14" s="328"/>
      <c r="H14" s="328">
        <f t="shared" si="0"/>
        <v>0</v>
      </c>
      <c r="I14" s="328" t="str">
        <f t="shared" si="1"/>
        <v/>
      </c>
      <c r="J14" s="191"/>
      <c r="K14" s="179"/>
      <c r="L14" s="179"/>
      <c r="M14" s="179"/>
      <c r="N14" s="179"/>
      <c r="O14" s="179"/>
      <c r="P14" s="186"/>
    </row>
    <row r="15" spans="1:16" ht="16.5" customHeight="1">
      <c r="A15" s="176"/>
      <c r="B15" s="188"/>
      <c r="C15" s="189"/>
      <c r="D15" s="189"/>
      <c r="E15" s="357"/>
      <c r="F15" s="328"/>
      <c r="G15" s="328"/>
      <c r="H15" s="328">
        <f t="shared" si="0"/>
        <v>0</v>
      </c>
      <c r="I15" s="328" t="str">
        <f t="shared" si="1"/>
        <v/>
      </c>
      <c r="J15" s="191"/>
      <c r="K15" s="179"/>
      <c r="L15" s="179"/>
      <c r="M15" s="179"/>
      <c r="N15" s="179"/>
      <c r="O15" s="179"/>
      <c r="P15" s="186"/>
    </row>
    <row r="16" spans="1:16" ht="16.5" customHeight="1">
      <c r="A16" s="176"/>
      <c r="B16" s="188"/>
      <c r="C16" s="189"/>
      <c r="D16" s="189"/>
      <c r="E16" s="357"/>
      <c r="F16" s="328"/>
      <c r="G16" s="328"/>
      <c r="H16" s="328">
        <f t="shared" si="0"/>
        <v>0</v>
      </c>
      <c r="I16" s="328" t="str">
        <f t="shared" si="1"/>
        <v/>
      </c>
      <c r="J16" s="191"/>
      <c r="K16" s="179"/>
      <c r="L16" s="179"/>
      <c r="M16" s="179"/>
      <c r="N16" s="179"/>
      <c r="O16" s="179"/>
      <c r="P16" s="186"/>
    </row>
    <row r="17" spans="1:16" ht="16.5" customHeight="1">
      <c r="A17" s="176"/>
      <c r="B17" s="188"/>
      <c r="C17" s="189"/>
      <c r="D17" s="189"/>
      <c r="E17" s="357"/>
      <c r="F17" s="328"/>
      <c r="G17" s="328"/>
      <c r="H17" s="328">
        <f t="shared" si="0"/>
        <v>0</v>
      </c>
      <c r="I17" s="328" t="str">
        <f t="shared" si="1"/>
        <v/>
      </c>
      <c r="J17" s="191"/>
      <c r="K17" s="179"/>
      <c r="L17" s="179"/>
      <c r="M17" s="179"/>
      <c r="N17" s="179"/>
      <c r="O17" s="179"/>
      <c r="P17" s="186"/>
    </row>
    <row r="18" spans="1:16" ht="16.5" customHeight="1">
      <c r="A18" s="176"/>
      <c r="B18" s="188"/>
      <c r="C18" s="189"/>
      <c r="D18" s="189"/>
      <c r="E18" s="357"/>
      <c r="F18" s="328"/>
      <c r="G18" s="328"/>
      <c r="H18" s="328">
        <f t="shared" si="0"/>
        <v>0</v>
      </c>
      <c r="I18" s="328" t="str">
        <f t="shared" si="1"/>
        <v/>
      </c>
      <c r="J18" s="191"/>
      <c r="K18" s="179"/>
      <c r="L18" s="179"/>
      <c r="M18" s="179"/>
      <c r="N18" s="179"/>
      <c r="O18" s="179"/>
      <c r="P18" s="186"/>
    </row>
    <row r="19" spans="1:16" ht="16.5" customHeight="1">
      <c r="A19" s="176"/>
      <c r="B19" s="188"/>
      <c r="C19" s="189"/>
      <c r="D19" s="189"/>
      <c r="E19" s="357"/>
      <c r="F19" s="328"/>
      <c r="G19" s="328"/>
      <c r="H19" s="328">
        <f t="shared" si="0"/>
        <v>0</v>
      </c>
      <c r="I19" s="328" t="str">
        <f t="shared" si="1"/>
        <v/>
      </c>
      <c r="J19" s="191"/>
      <c r="K19" s="179"/>
      <c r="L19" s="179"/>
      <c r="M19" s="179"/>
      <c r="N19" s="179"/>
      <c r="O19" s="179"/>
      <c r="P19" s="186"/>
    </row>
    <row r="20" spans="1:16" ht="16.5" customHeight="1">
      <c r="A20" s="176"/>
      <c r="B20" s="188"/>
      <c r="C20" s="189"/>
      <c r="D20" s="189"/>
      <c r="E20" s="357"/>
      <c r="F20" s="328"/>
      <c r="G20" s="328"/>
      <c r="H20" s="328">
        <f t="shared" si="0"/>
        <v>0</v>
      </c>
      <c r="I20" s="328" t="str">
        <f t="shared" si="1"/>
        <v/>
      </c>
      <c r="J20" s="191"/>
      <c r="K20" s="179"/>
      <c r="L20" s="179"/>
      <c r="M20" s="179"/>
      <c r="N20" s="179"/>
      <c r="O20" s="179"/>
      <c r="P20" s="186"/>
    </row>
    <row r="21" spans="1:16" ht="16.5" customHeight="1">
      <c r="A21" s="176"/>
      <c r="B21" s="188"/>
      <c r="C21" s="189"/>
      <c r="D21" s="189"/>
      <c r="E21" s="357"/>
      <c r="F21" s="328"/>
      <c r="G21" s="328"/>
      <c r="H21" s="328">
        <f t="shared" si="0"/>
        <v>0</v>
      </c>
      <c r="I21" s="328" t="str">
        <f t="shared" si="1"/>
        <v/>
      </c>
      <c r="J21" s="191"/>
      <c r="K21" s="179"/>
      <c r="L21" s="179"/>
      <c r="M21" s="179"/>
      <c r="N21" s="179"/>
      <c r="O21" s="179"/>
      <c r="P21" s="186"/>
    </row>
    <row r="22" spans="1:16" ht="16.5" customHeight="1">
      <c r="A22" s="176"/>
      <c r="B22" s="188"/>
      <c r="C22" s="189"/>
      <c r="D22" s="189"/>
      <c r="E22" s="357"/>
      <c r="F22" s="328"/>
      <c r="G22" s="328"/>
      <c r="H22" s="328">
        <f t="shared" si="0"/>
        <v>0</v>
      </c>
      <c r="I22" s="328" t="str">
        <f t="shared" si="1"/>
        <v/>
      </c>
      <c r="J22" s="191"/>
      <c r="K22" s="179"/>
      <c r="L22" s="179"/>
      <c r="M22" s="179"/>
      <c r="N22" s="179"/>
      <c r="O22" s="179"/>
      <c r="P22" s="186"/>
    </row>
    <row r="23" spans="1:16" ht="16.5" customHeight="1">
      <c r="A23" s="176"/>
      <c r="B23" s="188"/>
      <c r="C23" s="189"/>
      <c r="D23" s="189"/>
      <c r="E23" s="357"/>
      <c r="F23" s="328"/>
      <c r="G23" s="328"/>
      <c r="H23" s="328">
        <f t="shared" si="0"/>
        <v>0</v>
      </c>
      <c r="I23" s="328" t="str">
        <f t="shared" si="1"/>
        <v/>
      </c>
      <c r="J23" s="191"/>
      <c r="K23" s="179"/>
      <c r="L23" s="179"/>
      <c r="M23" s="179"/>
      <c r="N23" s="179"/>
      <c r="O23" s="179"/>
      <c r="P23" s="186"/>
    </row>
    <row r="24" spans="1:16" ht="16.5" customHeight="1">
      <c r="A24" s="176"/>
      <c r="B24" s="188"/>
      <c r="C24" s="189"/>
      <c r="D24" s="189"/>
      <c r="E24" s="357"/>
      <c r="F24" s="328"/>
      <c r="G24" s="328"/>
      <c r="H24" s="328">
        <f t="shared" si="0"/>
        <v>0</v>
      </c>
      <c r="I24" s="328" t="str">
        <f t="shared" si="1"/>
        <v/>
      </c>
      <c r="J24" s="191"/>
      <c r="K24" s="179"/>
      <c r="L24" s="179"/>
      <c r="M24" s="179"/>
      <c r="N24" s="179"/>
      <c r="O24" s="179"/>
      <c r="P24" s="186"/>
    </row>
    <row r="25" spans="1:16" ht="16.5" customHeight="1">
      <c r="A25" s="176"/>
      <c r="B25" s="188"/>
      <c r="C25" s="189"/>
      <c r="D25" s="189"/>
      <c r="E25" s="357"/>
      <c r="F25" s="328"/>
      <c r="G25" s="328"/>
      <c r="H25" s="328">
        <f t="shared" si="0"/>
        <v>0</v>
      </c>
      <c r="I25" s="328" t="str">
        <f t="shared" si="1"/>
        <v/>
      </c>
      <c r="J25" s="191"/>
      <c r="K25" s="179"/>
      <c r="L25" s="179"/>
      <c r="M25" s="179"/>
      <c r="N25" s="179"/>
      <c r="O25" s="179"/>
      <c r="P25" s="186"/>
    </row>
    <row r="26" spans="1:16" ht="16.5" customHeight="1">
      <c r="A26" s="176"/>
      <c r="B26" s="188"/>
      <c r="C26" s="189"/>
      <c r="D26" s="189"/>
      <c r="E26" s="357"/>
      <c r="F26" s="328"/>
      <c r="G26" s="328"/>
      <c r="H26" s="328">
        <f t="shared" si="0"/>
        <v>0</v>
      </c>
      <c r="I26" s="328" t="str">
        <f t="shared" si="1"/>
        <v/>
      </c>
      <c r="J26" s="191"/>
      <c r="K26" s="179"/>
      <c r="L26" s="179"/>
      <c r="M26" s="179"/>
      <c r="N26" s="179"/>
      <c r="O26" s="179"/>
      <c r="P26" s="186"/>
    </row>
    <row r="27" spans="1:16" ht="16.5" customHeight="1">
      <c r="A27" s="522" t="s">
        <v>334</v>
      </c>
      <c r="B27" s="523"/>
      <c r="C27" s="176"/>
      <c r="D27" s="189"/>
      <c r="E27" s="176"/>
      <c r="F27" s="331">
        <f>ROUND(SUM(F6:F26),2)</f>
        <v>0</v>
      </c>
      <c r="G27" s="331">
        <f>ROUND(SUM(G6:G26),2)</f>
        <v>0</v>
      </c>
      <c r="H27" s="328">
        <f t="shared" ref="H27:H29" si="2">G27-F27</f>
        <v>0</v>
      </c>
      <c r="I27" s="328" t="str">
        <f t="shared" ref="I27:I29" si="3">IF(F27=0,"",H27/F27*100)</f>
        <v/>
      </c>
      <c r="J27" s="191"/>
      <c r="K27" s="179"/>
      <c r="L27" s="179"/>
      <c r="M27" s="179"/>
      <c r="N27" s="179"/>
      <c r="O27" s="179"/>
      <c r="P27" s="186"/>
    </row>
    <row r="28" spans="1:16" ht="16.5" customHeight="1">
      <c r="A28" s="522" t="s">
        <v>582</v>
      </c>
      <c r="B28" s="523"/>
      <c r="C28" s="176"/>
      <c r="D28" s="189"/>
      <c r="E28" s="176"/>
      <c r="F28" s="331"/>
      <c r="G28" s="328"/>
      <c r="H28" s="328">
        <f t="shared" si="2"/>
        <v>0</v>
      </c>
      <c r="I28" s="328" t="str">
        <f t="shared" si="3"/>
        <v/>
      </c>
      <c r="J28" s="191"/>
      <c r="K28" s="179"/>
      <c r="L28" s="179"/>
      <c r="M28" s="179"/>
      <c r="N28" s="179"/>
      <c r="O28" s="179"/>
      <c r="P28" s="186"/>
    </row>
    <row r="29" spans="1:16" ht="16.5" customHeight="1">
      <c r="A29" s="546" t="s">
        <v>811</v>
      </c>
      <c r="B29" s="546"/>
      <c r="C29" s="191"/>
      <c r="D29" s="191"/>
      <c r="E29" s="191"/>
      <c r="F29" s="328">
        <f>ROUND(F27-F28,2)</f>
        <v>0</v>
      </c>
      <c r="G29" s="328">
        <f>ROUND(G27-G28,2)</f>
        <v>0</v>
      </c>
      <c r="H29" s="328">
        <f t="shared" si="2"/>
        <v>0</v>
      </c>
      <c r="I29" s="328" t="str">
        <f t="shared" si="3"/>
        <v/>
      </c>
      <c r="J29" s="191"/>
      <c r="K29" s="179"/>
      <c r="L29" s="179"/>
      <c r="M29" s="179"/>
      <c r="N29" s="179"/>
      <c r="O29" s="179"/>
      <c r="P29" s="186"/>
    </row>
    <row r="30" spans="1:16" ht="15.75" customHeight="1">
      <c r="A30" s="197"/>
      <c r="B30" s="197"/>
      <c r="C30" s="197"/>
      <c r="D30" s="197"/>
      <c r="E30" s="216"/>
      <c r="F30" s="291"/>
      <c r="G30" s="185"/>
      <c r="H30" s="185"/>
      <c r="I30" s="185"/>
      <c r="J30" s="185"/>
      <c r="K30" s="179"/>
      <c r="L30" s="179"/>
      <c r="M30" s="179"/>
      <c r="N30" s="179"/>
      <c r="O30" s="179"/>
      <c r="P30" s="186"/>
    </row>
    <row r="31" spans="1:16" ht="15.75" customHeight="1">
      <c r="A31" s="195"/>
      <c r="B31" s="179"/>
      <c r="C31" s="179"/>
      <c r="D31" s="179"/>
      <c r="E31" s="179"/>
      <c r="F31" s="237"/>
      <c r="G31" s="237"/>
      <c r="H31" s="237"/>
      <c r="I31" s="237"/>
      <c r="J31" s="179"/>
      <c r="K31" s="179"/>
      <c r="L31" s="179"/>
      <c r="M31" s="179"/>
      <c r="N31" s="179"/>
      <c r="O31" s="179"/>
      <c r="P31" s="186"/>
    </row>
    <row r="32" spans="1:16" ht="15.75" customHeight="1">
      <c r="A32" s="179"/>
      <c r="B32" s="179"/>
      <c r="C32" s="179"/>
      <c r="D32" s="179"/>
      <c r="E32" s="179"/>
      <c r="F32" s="237"/>
      <c r="G32" s="237"/>
      <c r="H32" s="237"/>
      <c r="I32" s="237"/>
      <c r="J32" s="179"/>
      <c r="K32" s="179"/>
      <c r="L32" s="179"/>
      <c r="M32" s="179"/>
      <c r="N32" s="179"/>
      <c r="O32" s="179"/>
      <c r="P32" s="186"/>
    </row>
    <row r="33" spans="1:16" ht="15.75" customHeight="1">
      <c r="A33" s="179"/>
      <c r="B33" s="179"/>
      <c r="C33" s="179"/>
      <c r="D33" s="179"/>
      <c r="E33" s="179"/>
      <c r="F33" s="237"/>
      <c r="G33" s="237"/>
      <c r="H33" s="237"/>
      <c r="I33" s="237"/>
      <c r="J33" s="179"/>
      <c r="K33" s="179"/>
      <c r="L33" s="179"/>
      <c r="M33" s="179"/>
      <c r="N33" s="179"/>
      <c r="O33" s="179"/>
      <c r="P33" s="186"/>
    </row>
    <row r="34" spans="1:16" ht="15.75" customHeight="1">
      <c r="A34" s="179"/>
      <c r="B34" s="179"/>
      <c r="C34" s="179"/>
      <c r="D34" s="179"/>
      <c r="E34" s="179"/>
      <c r="F34" s="237"/>
      <c r="G34" s="237"/>
      <c r="H34" s="237"/>
      <c r="I34" s="237"/>
      <c r="J34" s="179"/>
      <c r="K34" s="179"/>
      <c r="L34" s="179"/>
      <c r="M34" s="179"/>
      <c r="N34" s="179"/>
      <c r="O34" s="179"/>
      <c r="P34" s="186"/>
    </row>
    <row r="35" spans="1:16" ht="15.75" customHeight="1">
      <c r="A35" s="179"/>
      <c r="B35" s="179"/>
      <c r="C35" s="179"/>
      <c r="D35" s="179"/>
      <c r="E35" s="179"/>
      <c r="F35" s="237"/>
      <c r="G35" s="237"/>
      <c r="H35" s="237"/>
      <c r="I35" s="237"/>
      <c r="J35" s="179"/>
      <c r="K35" s="179"/>
      <c r="L35" s="179"/>
      <c r="M35" s="179"/>
      <c r="N35" s="179"/>
      <c r="O35" s="179"/>
      <c r="P35" s="186"/>
    </row>
    <row r="36" spans="1:16" ht="15.75" customHeight="1">
      <c r="A36" s="179"/>
      <c r="B36" s="179"/>
      <c r="C36" s="179"/>
      <c r="D36" s="179"/>
      <c r="E36" s="179"/>
      <c r="F36" s="237"/>
      <c r="G36" s="237"/>
      <c r="H36" s="237"/>
      <c r="I36" s="237"/>
      <c r="J36" s="179"/>
      <c r="K36" s="179"/>
      <c r="L36" s="179"/>
      <c r="M36" s="179"/>
      <c r="N36" s="179"/>
      <c r="O36" s="179"/>
      <c r="P36" s="186"/>
    </row>
    <row r="37" spans="1:16" ht="15.75" customHeight="1">
      <c r="A37" s="179"/>
      <c r="B37" s="179"/>
      <c r="C37" s="179"/>
      <c r="D37" s="179"/>
      <c r="E37" s="179"/>
      <c r="F37" s="237"/>
      <c r="G37" s="237"/>
      <c r="H37" s="237"/>
      <c r="I37" s="237"/>
      <c r="J37" s="179"/>
      <c r="K37" s="179"/>
      <c r="L37" s="179"/>
      <c r="M37" s="179"/>
      <c r="N37" s="179"/>
      <c r="O37" s="179"/>
      <c r="P37" s="186"/>
    </row>
    <row r="38" spans="1:16" ht="15.75" customHeight="1">
      <c r="A38" s="179"/>
      <c r="B38" s="179"/>
      <c r="C38" s="179"/>
      <c r="D38" s="179"/>
      <c r="E38" s="179"/>
      <c r="F38" s="237"/>
      <c r="G38" s="237"/>
      <c r="H38" s="237"/>
      <c r="I38" s="237"/>
      <c r="J38" s="179"/>
      <c r="K38" s="179"/>
      <c r="L38" s="179"/>
      <c r="M38" s="179"/>
      <c r="N38" s="179"/>
      <c r="O38" s="179"/>
      <c r="P38" s="186"/>
    </row>
    <row r="39" spans="1:16" ht="15.75" customHeight="1">
      <c r="A39" s="179"/>
      <c r="B39" s="179"/>
      <c r="C39" s="179"/>
      <c r="D39" s="179"/>
      <c r="E39" s="179"/>
      <c r="F39" s="237"/>
      <c r="G39" s="237"/>
      <c r="H39" s="237"/>
      <c r="I39" s="237"/>
      <c r="J39" s="179"/>
      <c r="K39" s="179"/>
      <c r="L39" s="179"/>
      <c r="M39" s="179"/>
      <c r="N39" s="179"/>
      <c r="O39" s="179"/>
      <c r="P39" s="186"/>
    </row>
    <row r="40" spans="1:16" ht="15.75" customHeight="1">
      <c r="A40" s="179"/>
      <c r="B40" s="179"/>
      <c r="C40" s="179"/>
      <c r="D40" s="179"/>
      <c r="E40" s="179"/>
      <c r="F40" s="237"/>
      <c r="G40" s="237"/>
      <c r="H40" s="237"/>
      <c r="I40" s="237"/>
      <c r="J40" s="179"/>
      <c r="K40" s="179"/>
      <c r="L40" s="179"/>
      <c r="M40" s="179"/>
      <c r="N40" s="179"/>
      <c r="O40" s="179"/>
      <c r="P40" s="186"/>
    </row>
    <row r="41" spans="1:16" ht="15.75" customHeight="1">
      <c r="A41" s="179"/>
      <c r="B41" s="179"/>
      <c r="C41" s="179"/>
      <c r="D41" s="179"/>
      <c r="E41" s="179"/>
      <c r="F41" s="237"/>
      <c r="G41" s="237"/>
      <c r="H41" s="237"/>
      <c r="I41" s="237"/>
      <c r="J41" s="179"/>
      <c r="K41" s="179"/>
      <c r="L41" s="179"/>
      <c r="M41" s="179"/>
      <c r="N41" s="179"/>
      <c r="O41" s="179"/>
      <c r="P41" s="186"/>
    </row>
    <row r="42" spans="1:16" ht="15.75" customHeight="1">
      <c r="A42" s="179"/>
      <c r="B42" s="179"/>
      <c r="C42" s="179"/>
      <c r="D42" s="179"/>
      <c r="E42" s="179"/>
      <c r="F42" s="237"/>
      <c r="G42" s="237"/>
      <c r="H42" s="237"/>
      <c r="I42" s="237"/>
      <c r="J42" s="179"/>
      <c r="K42" s="179"/>
      <c r="L42" s="179"/>
      <c r="M42" s="179"/>
      <c r="N42" s="179"/>
      <c r="O42" s="179"/>
      <c r="P42" s="186"/>
    </row>
    <row r="43" spans="1:16" ht="15.75" customHeight="1">
      <c r="A43" s="179"/>
      <c r="B43" s="179"/>
      <c r="C43" s="179"/>
      <c r="D43" s="179"/>
      <c r="E43" s="179"/>
      <c r="F43" s="237"/>
      <c r="G43" s="237"/>
      <c r="H43" s="237"/>
      <c r="I43" s="237"/>
      <c r="J43" s="179"/>
      <c r="K43" s="179"/>
      <c r="L43" s="179"/>
      <c r="M43" s="179"/>
      <c r="N43" s="179"/>
      <c r="O43" s="179"/>
      <c r="P43" s="186"/>
    </row>
    <row r="44" spans="1:16" ht="15.75" customHeight="1">
      <c r="A44" s="179"/>
      <c r="B44" s="179"/>
      <c r="C44" s="179"/>
      <c r="D44" s="179"/>
      <c r="E44" s="179"/>
      <c r="F44" s="237"/>
      <c r="G44" s="237"/>
      <c r="H44" s="237"/>
      <c r="I44" s="237"/>
      <c r="J44" s="179"/>
      <c r="K44" s="179"/>
      <c r="L44" s="179"/>
      <c r="M44" s="179"/>
      <c r="N44" s="179"/>
      <c r="O44" s="179"/>
      <c r="P44" s="186"/>
    </row>
    <row r="45" spans="1:16" ht="15.75" customHeight="1">
      <c r="A45" s="179"/>
      <c r="B45" s="179"/>
      <c r="C45" s="179"/>
      <c r="D45" s="179"/>
      <c r="E45" s="179"/>
      <c r="F45" s="237"/>
      <c r="G45" s="237"/>
      <c r="H45" s="237"/>
      <c r="I45" s="237"/>
      <c r="J45" s="179"/>
      <c r="K45" s="179"/>
      <c r="L45" s="179"/>
      <c r="M45" s="179"/>
      <c r="N45" s="179"/>
      <c r="O45" s="179"/>
      <c r="P45" s="186"/>
    </row>
    <row r="46" spans="1:16" ht="15.75" customHeight="1">
      <c r="A46" s="179"/>
      <c r="B46" s="179"/>
      <c r="C46" s="179"/>
      <c r="D46" s="179"/>
      <c r="E46" s="179"/>
      <c r="F46" s="237"/>
      <c r="G46" s="237"/>
      <c r="H46" s="237"/>
      <c r="I46" s="237"/>
      <c r="J46" s="179"/>
      <c r="K46" s="179"/>
      <c r="L46" s="179"/>
      <c r="M46" s="179"/>
      <c r="N46" s="179"/>
      <c r="O46" s="179"/>
      <c r="P46" s="186"/>
    </row>
    <row r="47" spans="1:16" ht="15.75" customHeight="1">
      <c r="A47" s="179"/>
      <c r="B47" s="179"/>
      <c r="C47" s="179"/>
      <c r="D47" s="179"/>
      <c r="E47" s="179"/>
      <c r="F47" s="237"/>
      <c r="G47" s="237"/>
      <c r="H47" s="237"/>
      <c r="I47" s="237"/>
      <c r="J47" s="179"/>
      <c r="K47" s="179"/>
      <c r="L47" s="179"/>
      <c r="M47" s="179"/>
      <c r="N47" s="179"/>
      <c r="O47" s="179"/>
      <c r="P47" s="186"/>
    </row>
    <row r="48" spans="1:16" ht="15.75" customHeight="1">
      <c r="A48" s="179"/>
      <c r="B48" s="179"/>
      <c r="C48" s="179"/>
      <c r="D48" s="179"/>
      <c r="E48" s="179"/>
      <c r="F48" s="237"/>
      <c r="G48" s="237"/>
      <c r="H48" s="237"/>
      <c r="I48" s="237"/>
      <c r="J48" s="179"/>
      <c r="K48" s="179"/>
      <c r="L48" s="179"/>
      <c r="M48" s="179"/>
      <c r="N48" s="179"/>
      <c r="O48" s="179"/>
      <c r="P48" s="186"/>
    </row>
    <row r="49" spans="1:16" ht="15.75" customHeight="1">
      <c r="A49" s="179"/>
      <c r="B49" s="179"/>
      <c r="C49" s="179"/>
      <c r="D49" s="179"/>
      <c r="E49" s="179"/>
      <c r="F49" s="237"/>
      <c r="G49" s="237"/>
      <c r="H49" s="237"/>
      <c r="I49" s="237"/>
      <c r="J49" s="179"/>
      <c r="K49" s="179"/>
      <c r="L49" s="179"/>
      <c r="M49" s="179"/>
      <c r="N49" s="179"/>
      <c r="O49" s="179"/>
      <c r="P49" s="186"/>
    </row>
    <row r="50" spans="1:16" ht="15.75" customHeight="1">
      <c r="A50" s="179"/>
      <c r="B50" s="179"/>
      <c r="C50" s="179"/>
      <c r="D50" s="179"/>
      <c r="E50" s="179"/>
      <c r="F50" s="237"/>
      <c r="G50" s="237"/>
      <c r="H50" s="237"/>
      <c r="I50" s="237"/>
      <c r="J50" s="179"/>
      <c r="K50" s="179"/>
      <c r="L50" s="179"/>
      <c r="M50" s="179"/>
      <c r="N50" s="179"/>
      <c r="O50" s="179"/>
      <c r="P50" s="186"/>
    </row>
    <row r="51" spans="1:16" ht="15.75" customHeight="1">
      <c r="A51" s="179"/>
      <c r="B51" s="179"/>
      <c r="C51" s="179"/>
      <c r="D51" s="179"/>
      <c r="E51" s="179"/>
      <c r="F51" s="237"/>
      <c r="G51" s="237"/>
      <c r="H51" s="237"/>
      <c r="I51" s="237"/>
      <c r="J51" s="179"/>
      <c r="K51" s="179"/>
      <c r="L51" s="179"/>
      <c r="M51" s="179"/>
      <c r="N51" s="179"/>
      <c r="O51" s="179"/>
      <c r="P51" s="186"/>
    </row>
    <row r="52" spans="1:16" ht="15.75" customHeight="1">
      <c r="A52" s="179"/>
      <c r="B52" s="179"/>
      <c r="C52" s="179"/>
      <c r="D52" s="179"/>
      <c r="E52" s="179"/>
      <c r="F52" s="237"/>
      <c r="G52" s="237"/>
      <c r="H52" s="237"/>
      <c r="I52" s="237"/>
      <c r="J52" s="179"/>
      <c r="K52" s="179"/>
      <c r="L52" s="179"/>
      <c r="M52" s="179"/>
      <c r="N52" s="179"/>
      <c r="O52" s="179"/>
      <c r="P52" s="186"/>
    </row>
    <row r="53" spans="1:16" ht="15.75" customHeight="1">
      <c r="A53" s="179"/>
      <c r="B53" s="179"/>
      <c r="C53" s="179"/>
      <c r="D53" s="179"/>
      <c r="E53" s="179"/>
      <c r="F53" s="237"/>
      <c r="G53" s="237"/>
      <c r="H53" s="237"/>
      <c r="I53" s="237"/>
      <c r="J53" s="179"/>
      <c r="K53" s="179"/>
      <c r="L53" s="179"/>
      <c r="M53" s="179"/>
      <c r="N53" s="179"/>
      <c r="O53" s="179"/>
      <c r="P53" s="186"/>
    </row>
    <row r="54" spans="1:16" ht="15.75" customHeight="1">
      <c r="A54" s="179"/>
      <c r="B54" s="179"/>
      <c r="C54" s="179"/>
      <c r="D54" s="179"/>
      <c r="E54" s="179"/>
      <c r="F54" s="237"/>
      <c r="G54" s="237"/>
      <c r="H54" s="237"/>
      <c r="I54" s="237"/>
      <c r="J54" s="179"/>
      <c r="K54" s="179"/>
      <c r="L54" s="179"/>
      <c r="M54" s="179"/>
      <c r="N54" s="179"/>
      <c r="O54" s="179"/>
      <c r="P54" s="186"/>
    </row>
    <row r="55" spans="1:16" ht="15.75" customHeight="1">
      <c r="A55" s="179"/>
      <c r="B55" s="179"/>
      <c r="C55" s="179"/>
      <c r="D55" s="179"/>
      <c r="E55" s="179"/>
      <c r="F55" s="237"/>
      <c r="G55" s="237"/>
      <c r="H55" s="237"/>
      <c r="I55" s="237"/>
      <c r="J55" s="179"/>
      <c r="K55" s="179"/>
      <c r="L55" s="179"/>
      <c r="M55" s="179"/>
      <c r="N55" s="179"/>
      <c r="O55" s="179"/>
      <c r="P55" s="186"/>
    </row>
    <row r="56" spans="1:16" ht="15.75" customHeight="1">
      <c r="A56" s="179"/>
      <c r="B56" s="179"/>
      <c r="C56" s="179"/>
      <c r="D56" s="179"/>
      <c r="E56" s="179"/>
      <c r="F56" s="237"/>
      <c r="G56" s="237"/>
      <c r="H56" s="237"/>
      <c r="I56" s="237"/>
      <c r="J56" s="179"/>
      <c r="K56" s="179"/>
      <c r="L56" s="179"/>
      <c r="M56" s="179"/>
      <c r="N56" s="179"/>
      <c r="O56" s="179"/>
      <c r="P56" s="186"/>
    </row>
    <row r="57" spans="1:16" ht="15.75" customHeight="1">
      <c r="A57" s="179"/>
      <c r="B57" s="179"/>
      <c r="C57" s="179"/>
      <c r="D57" s="179"/>
      <c r="E57" s="179"/>
      <c r="F57" s="237"/>
      <c r="G57" s="237"/>
      <c r="H57" s="237"/>
      <c r="I57" s="237"/>
      <c r="J57" s="179"/>
      <c r="K57" s="179"/>
      <c r="L57" s="179"/>
      <c r="M57" s="179"/>
      <c r="N57" s="179"/>
      <c r="O57" s="179"/>
      <c r="P57" s="186"/>
    </row>
    <row r="58" spans="1:16" ht="15.75" customHeight="1">
      <c r="A58" s="179"/>
      <c r="B58" s="179"/>
      <c r="C58" s="179"/>
      <c r="D58" s="179"/>
      <c r="E58" s="179"/>
      <c r="F58" s="237"/>
      <c r="G58" s="237"/>
      <c r="H58" s="237"/>
      <c r="I58" s="237"/>
      <c r="J58" s="179"/>
      <c r="K58" s="179"/>
      <c r="L58" s="179"/>
      <c r="M58" s="179"/>
      <c r="N58" s="179"/>
      <c r="O58" s="179"/>
      <c r="P58" s="186"/>
    </row>
    <row r="59" spans="1:16" ht="15.75" customHeight="1">
      <c r="A59" s="179"/>
      <c r="B59" s="179"/>
      <c r="C59" s="179"/>
      <c r="D59" s="179"/>
      <c r="E59" s="179"/>
      <c r="F59" s="237"/>
      <c r="G59" s="237"/>
      <c r="H59" s="237"/>
      <c r="I59" s="237"/>
      <c r="J59" s="179"/>
      <c r="K59" s="179"/>
      <c r="L59" s="179"/>
      <c r="M59" s="179"/>
      <c r="N59" s="179"/>
      <c r="O59" s="179"/>
      <c r="P59" s="186"/>
    </row>
    <row r="60" spans="1:16" ht="15.75" customHeight="1">
      <c r="A60" s="179"/>
      <c r="B60" s="179"/>
      <c r="C60" s="179"/>
      <c r="D60" s="179"/>
      <c r="E60" s="179"/>
      <c r="F60" s="237"/>
      <c r="G60" s="237"/>
      <c r="H60" s="237"/>
      <c r="I60" s="237"/>
      <c r="J60" s="179"/>
      <c r="K60" s="179"/>
      <c r="L60" s="179"/>
      <c r="M60" s="179"/>
      <c r="N60" s="179"/>
      <c r="O60" s="179"/>
      <c r="P60" s="186"/>
    </row>
    <row r="61" spans="1:16" ht="15.75" customHeight="1">
      <c r="A61" s="179"/>
      <c r="B61" s="179"/>
      <c r="C61" s="179"/>
      <c r="D61" s="179"/>
      <c r="E61" s="179"/>
      <c r="F61" s="237"/>
      <c r="G61" s="237"/>
      <c r="H61" s="237"/>
      <c r="I61" s="237"/>
      <c r="J61" s="179"/>
      <c r="K61" s="179"/>
      <c r="L61" s="179"/>
      <c r="M61" s="179"/>
      <c r="N61" s="179"/>
      <c r="O61" s="179"/>
      <c r="P61" s="186"/>
    </row>
    <row r="62" spans="1:16" ht="15.75" customHeight="1">
      <c r="A62" s="179"/>
      <c r="B62" s="179"/>
      <c r="C62" s="179"/>
      <c r="D62" s="179"/>
      <c r="E62" s="179"/>
      <c r="F62" s="237"/>
      <c r="G62" s="237"/>
      <c r="H62" s="237"/>
      <c r="I62" s="237"/>
      <c r="J62" s="179"/>
      <c r="K62" s="179"/>
      <c r="L62" s="179"/>
      <c r="M62" s="179"/>
      <c r="N62" s="179"/>
      <c r="O62" s="179"/>
      <c r="P62" s="186"/>
    </row>
    <row r="63" spans="1:16" ht="15.75" customHeight="1">
      <c r="A63" s="179"/>
      <c r="B63" s="179"/>
      <c r="C63" s="179"/>
      <c r="D63" s="179"/>
      <c r="E63" s="179"/>
      <c r="F63" s="237"/>
      <c r="G63" s="237"/>
      <c r="H63" s="237"/>
      <c r="I63" s="237"/>
      <c r="J63" s="179"/>
      <c r="K63" s="179"/>
      <c r="L63" s="179"/>
      <c r="M63" s="179"/>
      <c r="N63" s="179"/>
      <c r="O63" s="179"/>
      <c r="P63" s="186"/>
    </row>
    <row r="64" spans="1:16" ht="15.75" customHeight="1">
      <c r="A64" s="179"/>
      <c r="B64" s="179"/>
      <c r="C64" s="179"/>
      <c r="D64" s="179"/>
      <c r="E64" s="179"/>
      <c r="F64" s="237"/>
      <c r="G64" s="237"/>
      <c r="H64" s="237"/>
      <c r="I64" s="237"/>
      <c r="J64" s="179"/>
      <c r="K64" s="179"/>
      <c r="L64" s="179"/>
      <c r="M64" s="179"/>
      <c r="N64" s="179"/>
      <c r="O64" s="179"/>
      <c r="P64" s="186"/>
    </row>
    <row r="65" spans="1:16" ht="15.75" customHeight="1">
      <c r="A65" s="179"/>
      <c r="B65" s="179"/>
      <c r="C65" s="179"/>
      <c r="D65" s="179"/>
      <c r="E65" s="179"/>
      <c r="F65" s="237"/>
      <c r="G65" s="237"/>
      <c r="H65" s="237"/>
      <c r="I65" s="237"/>
      <c r="J65" s="179"/>
      <c r="K65" s="179"/>
      <c r="L65" s="179"/>
      <c r="M65" s="179"/>
      <c r="N65" s="179"/>
      <c r="O65" s="179"/>
      <c r="P65" s="186"/>
    </row>
    <row r="66" spans="1:16" ht="15.75" customHeight="1">
      <c r="A66" s="179"/>
      <c r="B66" s="179"/>
      <c r="C66" s="179"/>
      <c r="D66" s="179"/>
      <c r="E66" s="179"/>
      <c r="F66" s="237"/>
      <c r="G66" s="237"/>
      <c r="H66" s="237"/>
      <c r="I66" s="237"/>
      <c r="J66" s="179"/>
      <c r="K66" s="179"/>
      <c r="L66" s="179"/>
      <c r="M66" s="179"/>
      <c r="N66" s="179"/>
      <c r="O66" s="179"/>
      <c r="P66" s="186"/>
    </row>
    <row r="67" spans="1:16" ht="15.75" customHeight="1">
      <c r="A67" s="179"/>
      <c r="B67" s="179"/>
      <c r="C67" s="179"/>
      <c r="D67" s="179"/>
      <c r="E67" s="179"/>
      <c r="F67" s="237"/>
      <c r="G67" s="237"/>
      <c r="H67" s="237"/>
      <c r="I67" s="237"/>
      <c r="J67" s="179"/>
      <c r="K67" s="179"/>
      <c r="L67" s="179"/>
      <c r="M67" s="179"/>
      <c r="N67" s="179"/>
      <c r="O67" s="179"/>
      <c r="P67" s="186"/>
    </row>
    <row r="68" spans="1:16" ht="15.75" customHeight="1">
      <c r="A68" s="179"/>
      <c r="B68" s="179"/>
      <c r="C68" s="179"/>
      <c r="D68" s="179"/>
      <c r="E68" s="179"/>
      <c r="F68" s="237"/>
      <c r="G68" s="237"/>
      <c r="H68" s="237"/>
      <c r="I68" s="237"/>
      <c r="J68" s="179"/>
      <c r="K68" s="179"/>
      <c r="L68" s="179"/>
      <c r="M68" s="179"/>
      <c r="N68" s="179"/>
      <c r="O68" s="179"/>
      <c r="P68" s="186"/>
    </row>
    <row r="69" spans="1:16" ht="15.75" customHeight="1">
      <c r="A69" s="179"/>
      <c r="B69" s="179"/>
      <c r="C69" s="179"/>
      <c r="D69" s="179"/>
      <c r="E69" s="179"/>
      <c r="F69" s="237"/>
      <c r="G69" s="237"/>
      <c r="H69" s="237"/>
      <c r="I69" s="237"/>
      <c r="J69" s="179"/>
      <c r="K69" s="179"/>
      <c r="L69" s="179"/>
      <c r="M69" s="179"/>
      <c r="N69" s="179"/>
      <c r="O69" s="179"/>
      <c r="P69" s="186"/>
    </row>
    <row r="70" spans="1:16" ht="15.75" customHeight="1">
      <c r="A70" s="179"/>
      <c r="B70" s="179"/>
      <c r="C70" s="179"/>
      <c r="D70" s="179"/>
      <c r="E70" s="179"/>
      <c r="F70" s="237"/>
      <c r="G70" s="237"/>
      <c r="H70" s="237"/>
      <c r="I70" s="237"/>
      <c r="J70" s="179"/>
      <c r="K70" s="179"/>
      <c r="L70" s="179"/>
      <c r="M70" s="179"/>
      <c r="N70" s="179"/>
      <c r="O70" s="179"/>
      <c r="P70" s="186"/>
    </row>
    <row r="71" spans="1:16" ht="15.75" customHeight="1">
      <c r="A71" s="179"/>
      <c r="B71" s="179"/>
      <c r="C71" s="179"/>
      <c r="D71" s="179"/>
      <c r="E71" s="179"/>
      <c r="F71" s="237"/>
      <c r="G71" s="237"/>
      <c r="H71" s="237"/>
      <c r="I71" s="237"/>
      <c r="J71" s="179"/>
      <c r="K71" s="179"/>
      <c r="L71" s="179"/>
      <c r="M71" s="179"/>
      <c r="N71" s="179"/>
      <c r="O71" s="179"/>
      <c r="P71" s="186"/>
    </row>
    <row r="72" spans="1:16" ht="15.75" customHeight="1">
      <c r="A72" s="179"/>
      <c r="B72" s="179"/>
      <c r="C72" s="179"/>
      <c r="D72" s="179"/>
      <c r="E72" s="179"/>
      <c r="F72" s="237"/>
      <c r="G72" s="237"/>
      <c r="H72" s="237"/>
      <c r="I72" s="237"/>
      <c r="J72" s="179"/>
      <c r="K72" s="179"/>
      <c r="L72" s="179"/>
      <c r="M72" s="179"/>
      <c r="N72" s="179"/>
      <c r="O72" s="179"/>
      <c r="P72" s="186"/>
    </row>
    <row r="73" spans="1:16" ht="15.75" customHeight="1">
      <c r="A73" s="187"/>
      <c r="B73" s="187"/>
      <c r="C73" s="187"/>
      <c r="D73" s="187"/>
      <c r="E73" s="187"/>
      <c r="F73" s="238"/>
      <c r="G73" s="238"/>
      <c r="H73" s="238"/>
      <c r="I73" s="238"/>
      <c r="J73" s="187"/>
      <c r="K73" s="187"/>
      <c r="L73" s="187"/>
      <c r="M73" s="187"/>
      <c r="N73" s="187"/>
      <c r="O73" s="187"/>
      <c r="P73" s="186"/>
    </row>
    <row r="74" spans="1:16" ht="15.75" customHeight="1">
      <c r="A74" s="187"/>
      <c r="B74" s="187"/>
      <c r="C74" s="187"/>
      <c r="D74" s="187"/>
      <c r="E74" s="187"/>
      <c r="F74" s="238"/>
      <c r="G74" s="238"/>
      <c r="H74" s="238"/>
      <c r="I74" s="238"/>
      <c r="J74" s="187"/>
      <c r="K74" s="187"/>
      <c r="L74" s="187"/>
      <c r="M74" s="187"/>
      <c r="N74" s="187"/>
      <c r="O74" s="187"/>
      <c r="P74" s="186"/>
    </row>
    <row r="75" spans="1:16" ht="15.75" customHeight="1">
      <c r="A75" s="187"/>
      <c r="B75" s="187"/>
      <c r="C75" s="187"/>
      <c r="D75" s="187"/>
      <c r="E75" s="187"/>
      <c r="F75" s="238"/>
      <c r="G75" s="238"/>
      <c r="H75" s="238"/>
      <c r="I75" s="238"/>
      <c r="J75" s="187"/>
      <c r="K75" s="187"/>
      <c r="L75" s="187"/>
      <c r="M75" s="187"/>
      <c r="N75" s="187"/>
      <c r="O75" s="187"/>
      <c r="P75" s="186"/>
    </row>
    <row r="76" spans="1:16" ht="15.75" customHeight="1">
      <c r="A76" s="187"/>
      <c r="B76" s="187"/>
      <c r="C76" s="187"/>
      <c r="D76" s="187"/>
      <c r="E76" s="187"/>
      <c r="F76" s="238"/>
      <c r="G76" s="238"/>
      <c r="H76" s="238"/>
      <c r="I76" s="238"/>
      <c r="J76" s="187"/>
      <c r="K76" s="187"/>
      <c r="L76" s="187"/>
      <c r="M76" s="187"/>
      <c r="N76" s="187"/>
      <c r="O76" s="187"/>
      <c r="P76" s="186"/>
    </row>
    <row r="77" spans="1:16" ht="15.75" customHeight="1">
      <c r="A77" s="187"/>
      <c r="B77" s="187"/>
      <c r="C77" s="187"/>
      <c r="D77" s="187"/>
      <c r="E77" s="187"/>
      <c r="F77" s="238"/>
      <c r="G77" s="238"/>
      <c r="H77" s="238"/>
      <c r="I77" s="238"/>
      <c r="J77" s="187"/>
      <c r="K77" s="187"/>
      <c r="L77" s="187"/>
      <c r="M77" s="187"/>
      <c r="N77" s="187"/>
      <c r="O77" s="187"/>
      <c r="P77" s="186"/>
    </row>
    <row r="78" spans="1:16" ht="15.75" customHeight="1">
      <c r="A78" s="102"/>
      <c r="B78" s="102"/>
      <c r="C78" s="102"/>
      <c r="D78" s="102"/>
      <c r="E78" s="102"/>
      <c r="F78" s="172"/>
      <c r="G78" s="172"/>
      <c r="H78" s="172"/>
      <c r="I78" s="172"/>
      <c r="J78" s="102"/>
      <c r="K78" s="102"/>
      <c r="L78" s="102"/>
      <c r="M78" s="102"/>
      <c r="N78" s="102"/>
      <c r="O78" s="102"/>
    </row>
    <row r="79" spans="1:16" ht="15.75" customHeight="1">
      <c r="A79" s="102"/>
      <c r="B79" s="102"/>
      <c r="C79" s="102"/>
      <c r="D79" s="102"/>
      <c r="E79" s="102"/>
      <c r="F79" s="172"/>
      <c r="G79" s="172"/>
      <c r="H79" s="172"/>
      <c r="I79" s="172"/>
      <c r="J79" s="102"/>
      <c r="K79" s="102"/>
      <c r="L79" s="102"/>
      <c r="M79" s="102"/>
      <c r="N79" s="102"/>
      <c r="O79" s="102"/>
    </row>
    <row r="80" spans="1:16" ht="15.75" customHeight="1">
      <c r="A80" s="102"/>
      <c r="B80" s="102"/>
      <c r="C80" s="102"/>
      <c r="D80" s="102"/>
      <c r="E80" s="102"/>
      <c r="F80" s="172"/>
      <c r="G80" s="172"/>
      <c r="H80" s="172"/>
      <c r="I80" s="172"/>
      <c r="J80" s="102"/>
      <c r="K80" s="102"/>
      <c r="L80" s="102"/>
      <c r="M80" s="102"/>
      <c r="N80" s="102"/>
      <c r="O80" s="102"/>
    </row>
    <row r="81" spans="1:15" ht="15.75" customHeight="1">
      <c r="A81" s="102"/>
      <c r="B81" s="102"/>
      <c r="C81" s="102"/>
      <c r="D81" s="102"/>
      <c r="E81" s="102"/>
      <c r="F81" s="172"/>
      <c r="G81" s="172"/>
      <c r="H81" s="172"/>
      <c r="I81" s="172"/>
      <c r="J81" s="102"/>
      <c r="K81" s="102"/>
      <c r="L81" s="102"/>
      <c r="M81" s="102"/>
      <c r="N81" s="102"/>
      <c r="O81" s="102"/>
    </row>
    <row r="82" spans="1:15" ht="15.75" customHeight="1">
      <c r="A82" s="102"/>
      <c r="B82" s="102"/>
      <c r="C82" s="102"/>
      <c r="D82" s="102"/>
      <c r="E82" s="102"/>
      <c r="F82" s="172"/>
      <c r="G82" s="172"/>
      <c r="H82" s="172"/>
      <c r="I82" s="172"/>
      <c r="J82" s="102"/>
      <c r="K82" s="102"/>
      <c r="L82" s="102"/>
      <c r="M82" s="102"/>
      <c r="N82" s="102"/>
      <c r="O82" s="102"/>
    </row>
    <row r="83" spans="1:15" ht="15.75" customHeight="1">
      <c r="A83" s="102"/>
      <c r="B83" s="102"/>
      <c r="C83" s="102"/>
      <c r="D83" s="102"/>
      <c r="E83" s="102"/>
      <c r="F83" s="172"/>
      <c r="G83" s="172"/>
      <c r="H83" s="172"/>
      <c r="I83" s="172"/>
      <c r="J83" s="102"/>
      <c r="K83" s="102"/>
      <c r="L83" s="102"/>
      <c r="M83" s="102"/>
      <c r="N83" s="102"/>
      <c r="O83" s="102"/>
    </row>
    <row r="84" spans="1:15" ht="15.75" customHeight="1">
      <c r="A84" s="102"/>
      <c r="B84" s="102"/>
      <c r="C84" s="102"/>
      <c r="D84" s="102"/>
      <c r="E84" s="102"/>
      <c r="F84" s="172"/>
      <c r="G84" s="172"/>
      <c r="H84" s="172"/>
      <c r="I84" s="172"/>
      <c r="J84" s="102"/>
      <c r="K84" s="102"/>
      <c r="L84" s="102"/>
      <c r="M84" s="102"/>
      <c r="N84" s="102"/>
      <c r="O84" s="102"/>
    </row>
    <row r="85" spans="1:15" ht="15.75" customHeight="1">
      <c r="A85" s="102"/>
      <c r="B85" s="102"/>
      <c r="C85" s="102"/>
      <c r="D85" s="102"/>
      <c r="E85" s="102"/>
      <c r="F85" s="172"/>
      <c r="G85" s="172"/>
      <c r="H85" s="172"/>
      <c r="I85" s="172"/>
      <c r="J85" s="102"/>
      <c r="K85" s="102"/>
      <c r="L85" s="102"/>
      <c r="M85" s="102"/>
      <c r="N85" s="102"/>
      <c r="O85" s="102"/>
    </row>
    <row r="86" spans="1:15" ht="15.75" customHeight="1">
      <c r="A86" s="102"/>
      <c r="B86" s="102"/>
      <c r="C86" s="102"/>
      <c r="D86" s="102"/>
      <c r="E86" s="102"/>
      <c r="F86" s="172"/>
      <c r="G86" s="172"/>
      <c r="H86" s="172"/>
      <c r="I86" s="172"/>
      <c r="J86" s="102"/>
      <c r="K86" s="102"/>
      <c r="L86" s="102"/>
      <c r="M86" s="102"/>
      <c r="N86" s="102"/>
      <c r="O86" s="102"/>
    </row>
    <row r="87" spans="1:15" ht="15.75" customHeight="1">
      <c r="A87" s="102"/>
      <c r="B87" s="102"/>
      <c r="C87" s="102"/>
      <c r="D87" s="102"/>
      <c r="E87" s="102"/>
      <c r="F87" s="172"/>
      <c r="G87" s="172"/>
      <c r="H87" s="172"/>
      <c r="I87" s="172"/>
      <c r="J87" s="102"/>
      <c r="K87" s="102"/>
      <c r="L87" s="102"/>
      <c r="M87" s="102"/>
      <c r="N87" s="102"/>
      <c r="O87" s="102"/>
    </row>
  </sheetData>
  <mergeCells count="5">
    <mergeCell ref="A29:B29"/>
    <mergeCell ref="A1:J1"/>
    <mergeCell ref="A2:J2"/>
    <mergeCell ref="A28:B28"/>
    <mergeCell ref="A27:B27"/>
  </mergeCells>
  <phoneticPr fontId="8" type="noConversion"/>
  <printOptions horizontalCentered="1"/>
  <pageMargins left="0.59055118110236227" right="0.59055118110236227" top="0.86614173228346458" bottom="0.86614173228346458" header="0.47244094488188981" footer="0.59055118110236227"/>
  <pageSetup paperSize="9" scale="9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P88"/>
  <sheetViews>
    <sheetView view="pageBreakPreview" zoomScaleNormal="100" zoomScaleSheetLayoutView="100" workbookViewId="0">
      <selection activeCell="E6" sqref="E6"/>
    </sheetView>
  </sheetViews>
  <sheetFormatPr defaultColWidth="9" defaultRowHeight="15.75" customHeight="1"/>
  <cols>
    <col min="1" max="1" width="5.25" style="2" customWidth="1"/>
    <col min="2" max="2" width="23.25" style="2" customWidth="1"/>
    <col min="3" max="3" width="12.75" style="2" customWidth="1"/>
    <col min="4" max="4" width="12.5" style="2" customWidth="1"/>
    <col min="5" max="5" width="11" style="2" customWidth="1"/>
    <col min="6" max="6" width="14.375" style="25" customWidth="1"/>
    <col min="7" max="7" width="12.875" style="2" customWidth="1"/>
    <col min="8" max="8" width="10.875" style="2" customWidth="1"/>
    <col min="9" max="9" width="9.125" style="2" customWidth="1"/>
    <col min="10" max="10" width="12" style="2" customWidth="1"/>
    <col min="11" max="16384" width="9" style="2"/>
  </cols>
  <sheetData>
    <row r="1" spans="1:16" s="15" customFormat="1" ht="30" customHeight="1">
      <c r="A1" s="519" t="s">
        <v>220</v>
      </c>
      <c r="B1" s="519"/>
      <c r="C1" s="519"/>
      <c r="D1" s="519"/>
      <c r="E1" s="519"/>
      <c r="F1" s="519"/>
      <c r="G1" s="519"/>
      <c r="H1" s="519"/>
      <c r="I1" s="519"/>
      <c r="J1" s="519"/>
    </row>
    <row r="2" spans="1:16" ht="14.1" customHeight="1">
      <c r="A2" s="518" t="str">
        <f>公用信息!A8</f>
        <v>评估基准日：2018年11月30日</v>
      </c>
      <c r="B2" s="518"/>
      <c r="C2" s="518"/>
      <c r="D2" s="518"/>
      <c r="E2" s="518"/>
      <c r="F2" s="537"/>
      <c r="G2" s="537"/>
      <c r="H2" s="537"/>
      <c r="I2" s="537"/>
      <c r="J2" s="537"/>
      <c r="K2" s="90"/>
      <c r="L2" s="90"/>
      <c r="M2" s="90"/>
      <c r="N2" s="90"/>
      <c r="O2" s="90"/>
    </row>
    <row r="3" spans="1:16" ht="14.1" customHeight="1">
      <c r="A3" s="91"/>
      <c r="B3" s="91"/>
      <c r="C3" s="91"/>
      <c r="D3" s="91"/>
      <c r="E3" s="91"/>
      <c r="F3" s="157"/>
      <c r="G3" s="157"/>
      <c r="H3" s="157"/>
      <c r="I3" s="157"/>
      <c r="J3" s="155" t="s">
        <v>577</v>
      </c>
      <c r="K3" s="90"/>
      <c r="L3" s="90"/>
      <c r="M3" s="90"/>
      <c r="N3" s="90"/>
      <c r="O3" s="90"/>
    </row>
    <row r="4" spans="1:16" ht="15.75" customHeight="1">
      <c r="A4" s="89" t="str">
        <f>公用信息!A5</f>
        <v>被评估单位：中国劳动关系学院</v>
      </c>
      <c r="B4" s="90"/>
      <c r="C4" s="90"/>
      <c r="D4" s="90"/>
      <c r="E4" s="90"/>
      <c r="F4" s="159"/>
      <c r="G4" s="90"/>
      <c r="H4" s="90"/>
      <c r="I4" s="90"/>
      <c r="J4" s="156" t="s">
        <v>291</v>
      </c>
      <c r="K4" s="90"/>
      <c r="L4" s="90"/>
      <c r="M4" s="90"/>
      <c r="N4" s="90"/>
      <c r="O4" s="90"/>
    </row>
    <row r="5" spans="1:16" s="16" customFormat="1" ht="36.75" customHeight="1">
      <c r="A5" s="176" t="s">
        <v>36</v>
      </c>
      <c r="B5" s="176" t="s">
        <v>520</v>
      </c>
      <c r="C5" s="176" t="s">
        <v>342</v>
      </c>
      <c r="D5" s="176" t="s">
        <v>50</v>
      </c>
      <c r="E5" s="176" t="s">
        <v>570</v>
      </c>
      <c r="F5" s="192" t="s">
        <v>51</v>
      </c>
      <c r="G5" s="176" t="s">
        <v>52</v>
      </c>
      <c r="H5" s="176" t="s">
        <v>321</v>
      </c>
      <c r="I5" s="176" t="s">
        <v>357</v>
      </c>
      <c r="J5" s="176" t="s">
        <v>331</v>
      </c>
      <c r="K5" s="245"/>
      <c r="L5" s="245"/>
      <c r="M5" s="245"/>
      <c r="N5" s="245"/>
      <c r="O5" s="245"/>
      <c r="P5" s="265"/>
    </row>
    <row r="6" spans="1:16" ht="16.5" customHeight="1">
      <c r="A6" s="176"/>
      <c r="B6" s="188"/>
      <c r="C6" s="176"/>
      <c r="D6" s="175"/>
      <c r="E6" s="176" t="str">
        <f>IF(D6="","",IF(YEAR(D6)=YEAR(公用信息!$B$7),"1年以内",IF(YEAR(D6)=YEAR(公用信息!$B$7)-1,IF(MONTH(D6)&gt;=MONTH(公用信息!$B$7),"1年以内","1～2年"),IF(YEAR(D6)=YEAR(公用信息!$B$7)-2,IF(MONTH(D6)&gt;=MONTH(公用信息!$B$7),"1～2年","2～3年"),IF(YEAR(D6)=YEAR(公用信息!$B$7)-3,IF(MONTH(D6)&gt;=MONTH(公用信息!$B$7),"2～3年","3年以上"), "3年以上")))))</f>
        <v/>
      </c>
      <c r="F6" s="331"/>
      <c r="G6" s="328"/>
      <c r="H6" s="328">
        <f>G6-F6</f>
        <v>0</v>
      </c>
      <c r="I6" s="328" t="str">
        <f>IF(F6=0,"",H6/F6*100)</f>
        <v/>
      </c>
      <c r="J6" s="191"/>
      <c r="K6" s="179"/>
      <c r="L6" s="179"/>
      <c r="M6" s="179"/>
      <c r="N6" s="179"/>
      <c r="O6" s="179"/>
      <c r="P6" s="186"/>
    </row>
    <row r="7" spans="1:16" ht="16.5" customHeight="1">
      <c r="A7" s="298"/>
      <c r="B7" s="188"/>
      <c r="C7" s="298"/>
      <c r="D7" s="175"/>
      <c r="E7" s="374" t="str">
        <f>IF(D7="","",IF(YEAR(D7)=YEAR(公用信息!$B$7),"1年以内",IF(YEAR(D7)=YEAR(公用信息!$B$7)-1,IF(MONTH(D7)&gt;=MONTH(公用信息!$B$7),"1年以内","1～2年"),IF(YEAR(D7)=YEAR(公用信息!$B$7)-2,IF(MONTH(D7)&gt;=MONTH(公用信息!$B$7),"1～2年","2～3年"),IF(YEAR(D7)=YEAR(公用信息!$B$7)-3,IF(MONTH(D7)&gt;=MONTH(公用信息!$B$7),"2～3年","3年以上"), "3年以上")))))</f>
        <v/>
      </c>
      <c r="F7" s="331"/>
      <c r="G7" s="328"/>
      <c r="H7" s="328">
        <f t="shared" ref="H7:H11" si="0">G7-F7</f>
        <v>0</v>
      </c>
      <c r="I7" s="328" t="str">
        <f t="shared" ref="I7:I12" si="1">IF(F7=0,"",H7/F7*100)</f>
        <v/>
      </c>
      <c r="J7" s="191"/>
      <c r="K7" s="179"/>
      <c r="L7" s="179"/>
      <c r="M7" s="179"/>
      <c r="N7" s="179"/>
      <c r="O7" s="179"/>
      <c r="P7" s="186"/>
    </row>
    <row r="8" spans="1:16" ht="16.5" customHeight="1">
      <c r="A8" s="298"/>
      <c r="B8" s="188"/>
      <c r="C8" s="298"/>
      <c r="D8" s="175"/>
      <c r="E8" s="374" t="str">
        <f>IF(D8="","",IF(YEAR(D8)=YEAR(公用信息!$B$7),"1年以内",IF(YEAR(D8)=YEAR(公用信息!$B$7)-1,IF(MONTH(D8)&gt;=MONTH(公用信息!$B$7),"1年以内","1～2年"),IF(YEAR(D8)=YEAR(公用信息!$B$7)-2,IF(MONTH(D8)&gt;=MONTH(公用信息!$B$7),"1～2年","2～3年"),IF(YEAR(D8)=YEAR(公用信息!$B$7)-3,IF(MONTH(D8)&gt;=MONTH(公用信息!$B$7),"2～3年","3年以上"), "3年以上")))))</f>
        <v/>
      </c>
      <c r="F8" s="331"/>
      <c r="G8" s="328"/>
      <c r="H8" s="328">
        <f t="shared" si="0"/>
        <v>0</v>
      </c>
      <c r="I8" s="328" t="str">
        <f t="shared" si="1"/>
        <v/>
      </c>
      <c r="J8" s="191"/>
      <c r="K8" s="179"/>
      <c r="L8" s="179"/>
      <c r="M8" s="179"/>
      <c r="N8" s="179"/>
      <c r="O8" s="179"/>
      <c r="P8" s="186"/>
    </row>
    <row r="9" spans="1:16" ht="16.5" customHeight="1">
      <c r="A9" s="298"/>
      <c r="B9" s="188"/>
      <c r="C9" s="298"/>
      <c r="D9" s="175"/>
      <c r="E9" s="374" t="str">
        <f>IF(D9="","",IF(YEAR(D9)=YEAR(公用信息!$B$7),"1年以内",IF(YEAR(D9)=YEAR(公用信息!$B$7)-1,IF(MONTH(D9)&gt;=MONTH(公用信息!$B$7),"1年以内","1～2年"),IF(YEAR(D9)=YEAR(公用信息!$B$7)-2,IF(MONTH(D9)&gt;=MONTH(公用信息!$B$7),"1～2年","2～3年"),IF(YEAR(D9)=YEAR(公用信息!$B$7)-3,IF(MONTH(D9)&gt;=MONTH(公用信息!$B$7),"2～3年","3年以上"), "3年以上")))))</f>
        <v/>
      </c>
      <c r="F9" s="331"/>
      <c r="G9" s="328"/>
      <c r="H9" s="328">
        <f t="shared" si="0"/>
        <v>0</v>
      </c>
      <c r="I9" s="328" t="str">
        <f t="shared" si="1"/>
        <v/>
      </c>
      <c r="J9" s="191"/>
      <c r="K9" s="179"/>
      <c r="L9" s="179"/>
      <c r="M9" s="179"/>
      <c r="N9" s="179"/>
      <c r="O9" s="179"/>
      <c r="P9" s="186"/>
    </row>
    <row r="10" spans="1:16" ht="16.5" customHeight="1">
      <c r="A10" s="176"/>
      <c r="B10" s="188"/>
      <c r="C10" s="176"/>
      <c r="D10" s="175"/>
      <c r="E10" s="374" t="str">
        <f>IF(D10="","",IF(YEAR(D10)=YEAR(公用信息!$B$7),"1年以内",IF(YEAR(D10)=YEAR(公用信息!$B$7)-1,IF(MONTH(D10)&gt;=MONTH(公用信息!$B$7),"1年以内","1～2年"),IF(YEAR(D10)=YEAR(公用信息!$B$7)-2,IF(MONTH(D10)&gt;=MONTH(公用信息!$B$7),"1～2年","2～3年"),IF(YEAR(D10)=YEAR(公用信息!$B$7)-3,IF(MONTH(D10)&gt;=MONTH(公用信息!$B$7),"2～3年","3年以上"), "3年以上")))))</f>
        <v/>
      </c>
      <c r="F10" s="331"/>
      <c r="G10" s="328"/>
      <c r="H10" s="328">
        <f t="shared" si="0"/>
        <v>0</v>
      </c>
      <c r="I10" s="328" t="str">
        <f t="shared" si="1"/>
        <v/>
      </c>
      <c r="J10" s="191"/>
      <c r="K10" s="179"/>
      <c r="L10" s="179"/>
      <c r="M10" s="179"/>
      <c r="N10" s="179"/>
      <c r="O10" s="179"/>
      <c r="P10" s="186"/>
    </row>
    <row r="11" spans="1:16" ht="16.5" customHeight="1">
      <c r="A11" s="176"/>
      <c r="B11" s="188"/>
      <c r="C11" s="176"/>
      <c r="D11" s="175"/>
      <c r="E11" s="374" t="str">
        <f>IF(D11="","",IF(YEAR(D11)=YEAR(公用信息!$B$7),"1年以内",IF(YEAR(D11)=YEAR(公用信息!$B$7)-1,IF(MONTH(D11)&gt;=MONTH(公用信息!$B$7),"1年以内","1～2年"),IF(YEAR(D11)=YEAR(公用信息!$B$7)-2,IF(MONTH(D11)&gt;=MONTH(公用信息!$B$7),"1～2年","2～3年"),IF(YEAR(D11)=YEAR(公用信息!$B$7)-3,IF(MONTH(D11)&gt;=MONTH(公用信息!$B$7),"2～3年","3年以上"), "3年以上")))))</f>
        <v/>
      </c>
      <c r="F11" s="331"/>
      <c r="G11" s="328"/>
      <c r="H11" s="328">
        <f t="shared" si="0"/>
        <v>0</v>
      </c>
      <c r="I11" s="328" t="str">
        <f t="shared" si="1"/>
        <v/>
      </c>
      <c r="J11" s="191"/>
      <c r="K11" s="179"/>
      <c r="L11" s="179"/>
      <c r="M11" s="179"/>
      <c r="N11" s="179"/>
      <c r="O11" s="179"/>
      <c r="P11" s="186"/>
    </row>
    <row r="12" spans="1:16" ht="16.5" customHeight="1">
      <c r="A12" s="176"/>
      <c r="B12" s="188"/>
      <c r="C12" s="176"/>
      <c r="D12" s="175"/>
      <c r="E12" s="374" t="str">
        <f>IF(D12="","",IF(YEAR(D12)=YEAR(公用信息!$B$7),"1年以内",IF(YEAR(D12)=YEAR(公用信息!$B$7)-1,IF(MONTH(D12)&gt;=MONTH(公用信息!$B$7),"1年以内","1～2年"),IF(YEAR(D12)=YEAR(公用信息!$B$7)-2,IF(MONTH(D12)&gt;=MONTH(公用信息!$B$7),"1～2年","2～3年"),IF(YEAR(D12)=YEAR(公用信息!$B$7)-3,IF(MONTH(D12)&gt;=MONTH(公用信息!$B$7),"2～3年","3年以上"), "3年以上")))))</f>
        <v/>
      </c>
      <c r="F12" s="331"/>
      <c r="G12" s="328"/>
      <c r="H12" s="328">
        <f t="shared" ref="H12:H28" si="2">G12-F12</f>
        <v>0</v>
      </c>
      <c r="I12" s="328" t="str">
        <f t="shared" si="1"/>
        <v/>
      </c>
      <c r="J12" s="191"/>
      <c r="K12" s="179"/>
      <c r="L12" s="179"/>
      <c r="M12" s="179"/>
      <c r="N12" s="179"/>
      <c r="O12" s="179"/>
      <c r="P12" s="186"/>
    </row>
    <row r="13" spans="1:16" ht="16.5" customHeight="1">
      <c r="A13" s="176"/>
      <c r="B13" s="188"/>
      <c r="C13" s="176"/>
      <c r="D13" s="175"/>
      <c r="E13" s="374" t="str">
        <f>IF(D13="","",IF(YEAR(D13)=YEAR(公用信息!$B$7),"1年以内",IF(YEAR(D13)=YEAR(公用信息!$B$7)-1,IF(MONTH(D13)&gt;=MONTH(公用信息!$B$7),"1年以内","1～2年"),IF(YEAR(D13)=YEAR(公用信息!$B$7)-2,IF(MONTH(D13)&gt;=MONTH(公用信息!$B$7),"1～2年","2～3年"),IF(YEAR(D13)=YEAR(公用信息!$B$7)-3,IF(MONTH(D13)&gt;=MONTH(公用信息!$B$7),"2～3年","3年以上"), "3年以上")))))</f>
        <v/>
      </c>
      <c r="F13" s="331"/>
      <c r="G13" s="328"/>
      <c r="H13" s="328">
        <f t="shared" si="2"/>
        <v>0</v>
      </c>
      <c r="I13" s="328" t="str">
        <f t="shared" ref="I13:I28" si="3">IF(F13=0,"",H13/F13*100)</f>
        <v/>
      </c>
      <c r="J13" s="191"/>
      <c r="K13" s="179"/>
      <c r="L13" s="179"/>
      <c r="M13" s="179"/>
      <c r="N13" s="179"/>
      <c r="O13" s="179"/>
      <c r="P13" s="186"/>
    </row>
    <row r="14" spans="1:16" ht="16.5" customHeight="1">
      <c r="A14" s="176"/>
      <c r="B14" s="188"/>
      <c r="C14" s="176"/>
      <c r="D14" s="175"/>
      <c r="E14" s="374" t="str">
        <f>IF(D14="","",IF(YEAR(D14)=YEAR(公用信息!$B$7),"1年以内",IF(YEAR(D14)=YEAR(公用信息!$B$7)-1,IF(MONTH(D14)&gt;=MONTH(公用信息!$B$7),"1年以内","1～2年"),IF(YEAR(D14)=YEAR(公用信息!$B$7)-2,IF(MONTH(D14)&gt;=MONTH(公用信息!$B$7),"1～2年","2～3年"),IF(YEAR(D14)=YEAR(公用信息!$B$7)-3,IF(MONTH(D14)&gt;=MONTH(公用信息!$B$7),"2～3年","3年以上"), "3年以上")))))</f>
        <v/>
      </c>
      <c r="F14" s="331"/>
      <c r="G14" s="328"/>
      <c r="H14" s="328">
        <f t="shared" si="2"/>
        <v>0</v>
      </c>
      <c r="I14" s="328" t="str">
        <f t="shared" si="3"/>
        <v/>
      </c>
      <c r="J14" s="191"/>
      <c r="K14" s="179"/>
      <c r="L14" s="179"/>
      <c r="M14" s="179"/>
      <c r="N14" s="179"/>
      <c r="O14" s="179"/>
      <c r="P14" s="186"/>
    </row>
    <row r="15" spans="1:16" ht="16.5" customHeight="1">
      <c r="A15" s="176"/>
      <c r="B15" s="188"/>
      <c r="C15" s="176"/>
      <c r="D15" s="175"/>
      <c r="E15" s="374" t="str">
        <f>IF(D15="","",IF(YEAR(D15)=YEAR(公用信息!$B$7),"1年以内",IF(YEAR(D15)=YEAR(公用信息!$B$7)-1,IF(MONTH(D15)&gt;=MONTH(公用信息!$B$7),"1年以内","1～2年"),IF(YEAR(D15)=YEAR(公用信息!$B$7)-2,IF(MONTH(D15)&gt;=MONTH(公用信息!$B$7),"1～2年","2～3年"),IF(YEAR(D15)=YEAR(公用信息!$B$7)-3,IF(MONTH(D15)&gt;=MONTH(公用信息!$B$7),"2～3年","3年以上"), "3年以上")))))</f>
        <v/>
      </c>
      <c r="F15" s="331"/>
      <c r="G15" s="328"/>
      <c r="H15" s="328">
        <f t="shared" si="2"/>
        <v>0</v>
      </c>
      <c r="I15" s="328" t="str">
        <f t="shared" si="3"/>
        <v/>
      </c>
      <c r="J15" s="191"/>
      <c r="K15" s="179"/>
      <c r="L15" s="179"/>
      <c r="M15" s="179"/>
      <c r="N15" s="179"/>
      <c r="O15" s="179"/>
      <c r="P15" s="186"/>
    </row>
    <row r="16" spans="1:16" ht="16.5" customHeight="1">
      <c r="A16" s="176"/>
      <c r="B16" s="188"/>
      <c r="C16" s="176"/>
      <c r="D16" s="175"/>
      <c r="E16" s="374" t="str">
        <f>IF(D16="","",IF(YEAR(D16)=YEAR(公用信息!$B$7),"1年以内",IF(YEAR(D16)=YEAR(公用信息!$B$7)-1,IF(MONTH(D16)&gt;=MONTH(公用信息!$B$7),"1年以内","1～2年"),IF(YEAR(D16)=YEAR(公用信息!$B$7)-2,IF(MONTH(D16)&gt;=MONTH(公用信息!$B$7),"1～2年","2～3年"),IF(YEAR(D16)=YEAR(公用信息!$B$7)-3,IF(MONTH(D16)&gt;=MONTH(公用信息!$B$7),"2～3年","3年以上"), "3年以上")))))</f>
        <v/>
      </c>
      <c r="F16" s="331"/>
      <c r="G16" s="328"/>
      <c r="H16" s="328">
        <f t="shared" si="2"/>
        <v>0</v>
      </c>
      <c r="I16" s="328" t="str">
        <f t="shared" si="3"/>
        <v/>
      </c>
      <c r="J16" s="191"/>
      <c r="K16" s="179"/>
      <c r="L16" s="179"/>
      <c r="M16" s="179"/>
      <c r="N16" s="179"/>
      <c r="O16" s="179"/>
      <c r="P16" s="186"/>
    </row>
    <row r="17" spans="1:16" ht="16.5" customHeight="1">
      <c r="A17" s="176"/>
      <c r="B17" s="188"/>
      <c r="C17" s="176"/>
      <c r="D17" s="175"/>
      <c r="E17" s="374" t="str">
        <f>IF(D17="","",IF(YEAR(D17)=YEAR(公用信息!$B$7),"1年以内",IF(YEAR(D17)=YEAR(公用信息!$B$7)-1,IF(MONTH(D17)&gt;=MONTH(公用信息!$B$7),"1年以内","1～2年"),IF(YEAR(D17)=YEAR(公用信息!$B$7)-2,IF(MONTH(D17)&gt;=MONTH(公用信息!$B$7),"1～2年","2～3年"),IF(YEAR(D17)=YEAR(公用信息!$B$7)-3,IF(MONTH(D17)&gt;=MONTH(公用信息!$B$7),"2～3年","3年以上"), "3年以上")))))</f>
        <v/>
      </c>
      <c r="F17" s="331"/>
      <c r="G17" s="328"/>
      <c r="H17" s="328">
        <f t="shared" si="2"/>
        <v>0</v>
      </c>
      <c r="I17" s="328" t="str">
        <f t="shared" si="3"/>
        <v/>
      </c>
      <c r="J17" s="191"/>
      <c r="K17" s="179"/>
      <c r="L17" s="179"/>
      <c r="M17" s="179"/>
      <c r="N17" s="179"/>
      <c r="O17" s="179"/>
      <c r="P17" s="186"/>
    </row>
    <row r="18" spans="1:16" ht="16.5" customHeight="1">
      <c r="A18" s="176"/>
      <c r="B18" s="188"/>
      <c r="C18" s="176"/>
      <c r="D18" s="175"/>
      <c r="E18" s="374" t="str">
        <f>IF(D18="","",IF(YEAR(D18)=YEAR(公用信息!$B$7),"1年以内",IF(YEAR(D18)=YEAR(公用信息!$B$7)-1,IF(MONTH(D18)&gt;=MONTH(公用信息!$B$7),"1年以内","1～2年"),IF(YEAR(D18)=YEAR(公用信息!$B$7)-2,IF(MONTH(D18)&gt;=MONTH(公用信息!$B$7),"1～2年","2～3年"),IF(YEAR(D18)=YEAR(公用信息!$B$7)-3,IF(MONTH(D18)&gt;=MONTH(公用信息!$B$7),"2～3年","3年以上"), "3年以上")))))</f>
        <v/>
      </c>
      <c r="F18" s="331"/>
      <c r="G18" s="328"/>
      <c r="H18" s="328">
        <f t="shared" si="2"/>
        <v>0</v>
      </c>
      <c r="I18" s="328" t="str">
        <f t="shared" si="3"/>
        <v/>
      </c>
      <c r="J18" s="191"/>
      <c r="K18" s="179"/>
      <c r="L18" s="179"/>
      <c r="M18" s="179"/>
      <c r="N18" s="179"/>
      <c r="O18" s="179"/>
      <c r="P18" s="186"/>
    </row>
    <row r="19" spans="1:16" ht="16.5" customHeight="1">
      <c r="A19" s="176"/>
      <c r="B19" s="188"/>
      <c r="C19" s="176"/>
      <c r="D19" s="175"/>
      <c r="E19" s="374" t="str">
        <f>IF(D19="","",IF(YEAR(D19)=YEAR(公用信息!$B$7),"1年以内",IF(YEAR(D19)=YEAR(公用信息!$B$7)-1,IF(MONTH(D19)&gt;=MONTH(公用信息!$B$7),"1年以内","1～2年"),IF(YEAR(D19)=YEAR(公用信息!$B$7)-2,IF(MONTH(D19)&gt;=MONTH(公用信息!$B$7),"1～2年","2～3年"),IF(YEAR(D19)=YEAR(公用信息!$B$7)-3,IF(MONTH(D19)&gt;=MONTH(公用信息!$B$7),"2～3年","3年以上"), "3年以上")))))</f>
        <v/>
      </c>
      <c r="F19" s="331"/>
      <c r="G19" s="328"/>
      <c r="H19" s="328">
        <f t="shared" si="2"/>
        <v>0</v>
      </c>
      <c r="I19" s="328" t="str">
        <f t="shared" si="3"/>
        <v/>
      </c>
      <c r="J19" s="191"/>
      <c r="K19" s="179"/>
      <c r="L19" s="179"/>
      <c r="M19" s="179"/>
      <c r="N19" s="179"/>
      <c r="O19" s="179"/>
      <c r="P19" s="186"/>
    </row>
    <row r="20" spans="1:16" ht="16.5" customHeight="1">
      <c r="A20" s="176"/>
      <c r="B20" s="188"/>
      <c r="C20" s="176"/>
      <c r="D20" s="175"/>
      <c r="E20" s="374" t="str">
        <f>IF(D20="","",IF(YEAR(D20)=YEAR(公用信息!$B$7),"1年以内",IF(YEAR(D20)=YEAR(公用信息!$B$7)-1,IF(MONTH(D20)&gt;=MONTH(公用信息!$B$7),"1年以内","1～2年"),IF(YEAR(D20)=YEAR(公用信息!$B$7)-2,IF(MONTH(D20)&gt;=MONTH(公用信息!$B$7),"1～2年","2～3年"),IF(YEAR(D20)=YEAR(公用信息!$B$7)-3,IF(MONTH(D20)&gt;=MONTH(公用信息!$B$7),"2～3年","3年以上"), "3年以上")))))</f>
        <v/>
      </c>
      <c r="F20" s="331"/>
      <c r="G20" s="328"/>
      <c r="H20" s="328">
        <f t="shared" si="2"/>
        <v>0</v>
      </c>
      <c r="I20" s="328" t="str">
        <f t="shared" si="3"/>
        <v/>
      </c>
      <c r="J20" s="191"/>
      <c r="K20" s="179"/>
      <c r="L20" s="179"/>
      <c r="M20" s="179"/>
      <c r="N20" s="179"/>
      <c r="O20" s="179"/>
      <c r="P20" s="186"/>
    </row>
    <row r="21" spans="1:16" ht="16.5" customHeight="1">
      <c r="A21" s="176"/>
      <c r="B21" s="188"/>
      <c r="C21" s="176"/>
      <c r="D21" s="175"/>
      <c r="E21" s="374" t="str">
        <f>IF(D21="","",IF(YEAR(D21)=YEAR(公用信息!$B$7),"1年以内",IF(YEAR(D21)=YEAR(公用信息!$B$7)-1,IF(MONTH(D21)&gt;=MONTH(公用信息!$B$7),"1年以内","1～2年"),IF(YEAR(D21)=YEAR(公用信息!$B$7)-2,IF(MONTH(D21)&gt;=MONTH(公用信息!$B$7),"1～2年","2～3年"),IF(YEAR(D21)=YEAR(公用信息!$B$7)-3,IF(MONTH(D21)&gt;=MONTH(公用信息!$B$7),"2～3年","3年以上"), "3年以上")))))</f>
        <v/>
      </c>
      <c r="F21" s="331"/>
      <c r="G21" s="328"/>
      <c r="H21" s="328">
        <f t="shared" si="2"/>
        <v>0</v>
      </c>
      <c r="I21" s="328" t="str">
        <f t="shared" si="3"/>
        <v/>
      </c>
      <c r="J21" s="191"/>
      <c r="K21" s="179"/>
      <c r="L21" s="179"/>
      <c r="M21" s="179"/>
      <c r="N21" s="179"/>
      <c r="O21" s="179"/>
      <c r="P21" s="186"/>
    </row>
    <row r="22" spans="1:16" ht="16.5" customHeight="1">
      <c r="A22" s="176"/>
      <c r="B22" s="188"/>
      <c r="C22" s="176"/>
      <c r="D22" s="175"/>
      <c r="E22" s="374" t="str">
        <f>IF(D22="","",IF(YEAR(D22)=YEAR(公用信息!$B$7),"1年以内",IF(YEAR(D22)=YEAR(公用信息!$B$7)-1,IF(MONTH(D22)&gt;=MONTH(公用信息!$B$7),"1年以内","1～2年"),IF(YEAR(D22)=YEAR(公用信息!$B$7)-2,IF(MONTH(D22)&gt;=MONTH(公用信息!$B$7),"1～2年","2～3年"),IF(YEAR(D22)=YEAR(公用信息!$B$7)-3,IF(MONTH(D22)&gt;=MONTH(公用信息!$B$7),"2～3年","3年以上"), "3年以上")))))</f>
        <v/>
      </c>
      <c r="F22" s="331"/>
      <c r="G22" s="328"/>
      <c r="H22" s="328">
        <f t="shared" si="2"/>
        <v>0</v>
      </c>
      <c r="I22" s="328" t="str">
        <f t="shared" si="3"/>
        <v/>
      </c>
      <c r="J22" s="191"/>
      <c r="K22" s="179"/>
      <c r="L22" s="179"/>
      <c r="M22" s="179"/>
      <c r="N22" s="179"/>
      <c r="O22" s="179"/>
      <c r="P22" s="186"/>
    </row>
    <row r="23" spans="1:16" ht="16.5" customHeight="1">
      <c r="A23" s="176"/>
      <c r="B23" s="188"/>
      <c r="C23" s="176"/>
      <c r="D23" s="175"/>
      <c r="E23" s="374" t="str">
        <f>IF(D23="","",IF(YEAR(D23)=YEAR(公用信息!$B$7),"1年以内",IF(YEAR(D23)=YEAR(公用信息!$B$7)-1,IF(MONTH(D23)&gt;=MONTH(公用信息!$B$7),"1年以内","1～2年"),IF(YEAR(D23)=YEAR(公用信息!$B$7)-2,IF(MONTH(D23)&gt;=MONTH(公用信息!$B$7),"1～2年","2～3年"),IF(YEAR(D23)=YEAR(公用信息!$B$7)-3,IF(MONTH(D23)&gt;=MONTH(公用信息!$B$7),"2～3年","3年以上"), "3年以上")))))</f>
        <v/>
      </c>
      <c r="F23" s="331"/>
      <c r="G23" s="328"/>
      <c r="H23" s="328">
        <f t="shared" si="2"/>
        <v>0</v>
      </c>
      <c r="I23" s="328" t="str">
        <f t="shared" si="3"/>
        <v/>
      </c>
      <c r="J23" s="191"/>
      <c r="K23" s="179"/>
      <c r="L23" s="179"/>
      <c r="M23" s="179"/>
      <c r="N23" s="179"/>
      <c r="O23" s="179"/>
      <c r="P23" s="186"/>
    </row>
    <row r="24" spans="1:16" ht="16.5" customHeight="1">
      <c r="A24" s="176"/>
      <c r="B24" s="188"/>
      <c r="C24" s="176"/>
      <c r="D24" s="175"/>
      <c r="E24" s="374" t="str">
        <f>IF(D24="","",IF(YEAR(D24)=YEAR(公用信息!$B$7),"1年以内",IF(YEAR(D24)=YEAR(公用信息!$B$7)-1,IF(MONTH(D24)&gt;=MONTH(公用信息!$B$7),"1年以内","1～2年"),IF(YEAR(D24)=YEAR(公用信息!$B$7)-2,IF(MONTH(D24)&gt;=MONTH(公用信息!$B$7),"1～2年","2～3年"),IF(YEAR(D24)=YEAR(公用信息!$B$7)-3,IF(MONTH(D24)&gt;=MONTH(公用信息!$B$7),"2～3年","3年以上"), "3年以上")))))</f>
        <v/>
      </c>
      <c r="F24" s="331"/>
      <c r="G24" s="328"/>
      <c r="H24" s="328">
        <f t="shared" si="2"/>
        <v>0</v>
      </c>
      <c r="I24" s="328" t="str">
        <f t="shared" si="3"/>
        <v/>
      </c>
      <c r="J24" s="191"/>
      <c r="K24" s="179"/>
      <c r="L24" s="179"/>
      <c r="M24" s="179"/>
      <c r="N24" s="179"/>
      <c r="O24" s="179"/>
      <c r="P24" s="186"/>
    </row>
    <row r="25" spans="1:16" ht="16.5" customHeight="1">
      <c r="A25" s="522" t="s">
        <v>334</v>
      </c>
      <c r="B25" s="523"/>
      <c r="C25" s="176"/>
      <c r="D25" s="189"/>
      <c r="E25" s="176"/>
      <c r="F25" s="331">
        <f>ROUND(SUM(F6:F24),2)</f>
        <v>0</v>
      </c>
      <c r="G25" s="331">
        <f>ROUND(SUM(G6:G24),2)</f>
        <v>0</v>
      </c>
      <c r="H25" s="328">
        <f t="shared" si="2"/>
        <v>0</v>
      </c>
      <c r="I25" s="328" t="str">
        <f t="shared" si="3"/>
        <v/>
      </c>
      <c r="J25" s="191"/>
      <c r="K25" s="179"/>
      <c r="L25" s="179"/>
      <c r="M25" s="179"/>
      <c r="N25" s="179"/>
      <c r="O25" s="179"/>
      <c r="P25" s="186"/>
    </row>
    <row r="26" spans="1:16" ht="16.5" customHeight="1">
      <c r="A26" s="522" t="s">
        <v>578</v>
      </c>
      <c r="B26" s="523"/>
      <c r="C26" s="176"/>
      <c r="D26" s="189"/>
      <c r="E26" s="176"/>
      <c r="F26" s="331"/>
      <c r="G26" s="328"/>
      <c r="H26" s="328">
        <f t="shared" si="2"/>
        <v>0</v>
      </c>
      <c r="I26" s="328" t="str">
        <f t="shared" si="3"/>
        <v/>
      </c>
      <c r="J26" s="191"/>
      <c r="K26" s="179"/>
      <c r="L26" s="179"/>
      <c r="M26" s="179"/>
      <c r="N26" s="179"/>
      <c r="O26" s="179"/>
      <c r="P26" s="186"/>
    </row>
    <row r="27" spans="1:16" ht="16.5" customHeight="1">
      <c r="A27" s="547" t="s">
        <v>813</v>
      </c>
      <c r="B27" s="523"/>
      <c r="C27" s="298"/>
      <c r="D27" s="189"/>
      <c r="E27" s="298"/>
      <c r="F27" s="331"/>
      <c r="G27" s="328"/>
      <c r="H27" s="328">
        <f t="shared" si="2"/>
        <v>0</v>
      </c>
      <c r="I27" s="328" t="str">
        <f t="shared" si="3"/>
        <v/>
      </c>
      <c r="J27" s="191"/>
      <c r="K27" s="179"/>
      <c r="L27" s="179"/>
      <c r="M27" s="179"/>
      <c r="N27" s="179"/>
      <c r="O27" s="179"/>
      <c r="P27" s="186"/>
    </row>
    <row r="28" spans="1:16" ht="16.5" customHeight="1">
      <c r="A28" s="522" t="s">
        <v>812</v>
      </c>
      <c r="B28" s="523"/>
      <c r="C28" s="191"/>
      <c r="D28" s="189"/>
      <c r="E28" s="191"/>
      <c r="F28" s="328">
        <f>ROUND(F25-F26,2)</f>
        <v>0</v>
      </c>
      <c r="G28" s="328">
        <f>ROUND(G25-G27,2)</f>
        <v>0</v>
      </c>
      <c r="H28" s="328">
        <f t="shared" si="2"/>
        <v>0</v>
      </c>
      <c r="I28" s="328" t="str">
        <f t="shared" si="3"/>
        <v/>
      </c>
      <c r="J28" s="191"/>
      <c r="K28" s="179"/>
      <c r="L28" s="179"/>
      <c r="M28" s="179"/>
      <c r="N28" s="179"/>
      <c r="O28" s="179"/>
      <c r="P28" s="186"/>
    </row>
    <row r="29" spans="1:16" ht="15.75" customHeight="1">
      <c r="A29" s="216"/>
      <c r="B29" s="216"/>
      <c r="C29" s="216"/>
      <c r="D29" s="216"/>
      <c r="E29" s="216"/>
      <c r="F29" s="194"/>
      <c r="G29" s="185"/>
      <c r="H29" s="185"/>
      <c r="I29" s="185"/>
      <c r="J29" s="185"/>
      <c r="K29" s="179"/>
      <c r="L29" s="179"/>
      <c r="M29" s="179"/>
      <c r="N29" s="179"/>
      <c r="O29" s="179"/>
      <c r="P29" s="186"/>
    </row>
    <row r="30" spans="1:16" ht="15.75" customHeight="1">
      <c r="A30" s="195"/>
      <c r="B30" s="179"/>
      <c r="C30" s="179"/>
      <c r="D30" s="179"/>
      <c r="E30" s="179"/>
      <c r="F30" s="181"/>
      <c r="G30" s="179"/>
      <c r="H30" s="179"/>
      <c r="I30" s="179"/>
      <c r="J30" s="179"/>
      <c r="K30" s="179"/>
      <c r="L30" s="179"/>
      <c r="M30" s="179"/>
      <c r="N30" s="179"/>
      <c r="O30" s="179"/>
      <c r="P30" s="186"/>
    </row>
    <row r="31" spans="1:16" ht="15.75" customHeight="1">
      <c r="A31" s="179"/>
      <c r="B31" s="179"/>
      <c r="C31" s="179"/>
      <c r="D31" s="179"/>
      <c r="E31" s="179"/>
      <c r="F31" s="181"/>
      <c r="G31" s="179"/>
      <c r="H31" s="179"/>
      <c r="I31" s="179"/>
      <c r="J31" s="179"/>
      <c r="K31" s="179"/>
      <c r="L31" s="179"/>
      <c r="M31" s="179"/>
      <c r="N31" s="179"/>
      <c r="O31" s="179"/>
      <c r="P31" s="186"/>
    </row>
    <row r="32" spans="1:16" ht="15.75" customHeight="1">
      <c r="A32" s="179"/>
      <c r="B32" s="179"/>
      <c r="C32" s="179"/>
      <c r="D32" s="179"/>
      <c r="E32" s="179"/>
      <c r="F32" s="181"/>
      <c r="G32" s="179"/>
      <c r="H32" s="179"/>
      <c r="I32" s="179"/>
      <c r="J32" s="179"/>
      <c r="K32" s="179"/>
      <c r="L32" s="179"/>
      <c r="M32" s="179"/>
      <c r="N32" s="179"/>
      <c r="O32" s="179"/>
      <c r="P32" s="186"/>
    </row>
    <row r="33" spans="1:16" ht="15.75" customHeight="1">
      <c r="A33" s="179"/>
      <c r="B33" s="179"/>
      <c r="C33" s="179"/>
      <c r="D33" s="179"/>
      <c r="E33" s="179"/>
      <c r="F33" s="181"/>
      <c r="G33" s="179"/>
      <c r="H33" s="179"/>
      <c r="I33" s="179"/>
      <c r="J33" s="179"/>
      <c r="K33" s="179"/>
      <c r="L33" s="179"/>
      <c r="M33" s="179"/>
      <c r="N33" s="179"/>
      <c r="O33" s="179"/>
      <c r="P33" s="186"/>
    </row>
    <row r="34" spans="1:16" ht="15.75" customHeight="1">
      <c r="A34" s="179"/>
      <c r="B34" s="179"/>
      <c r="C34" s="179"/>
      <c r="D34" s="179"/>
      <c r="E34" s="179"/>
      <c r="F34" s="181"/>
      <c r="G34" s="179"/>
      <c r="H34" s="179"/>
      <c r="I34" s="179"/>
      <c r="J34" s="179"/>
      <c r="K34" s="179"/>
      <c r="L34" s="179"/>
      <c r="M34" s="179"/>
      <c r="N34" s="179"/>
      <c r="O34" s="179"/>
      <c r="P34" s="186"/>
    </row>
    <row r="35" spans="1:16" ht="15.75" customHeight="1">
      <c r="A35" s="179"/>
      <c r="B35" s="179"/>
      <c r="C35" s="179"/>
      <c r="D35" s="179"/>
      <c r="E35" s="179"/>
      <c r="F35" s="181"/>
      <c r="G35" s="179"/>
      <c r="H35" s="179"/>
      <c r="I35" s="179"/>
      <c r="J35" s="179"/>
      <c r="K35" s="179"/>
      <c r="L35" s="179"/>
      <c r="M35" s="179"/>
      <c r="N35" s="179"/>
      <c r="O35" s="179"/>
      <c r="P35" s="186"/>
    </row>
    <row r="36" spans="1:16" ht="15.75" customHeight="1">
      <c r="A36" s="179"/>
      <c r="B36" s="179"/>
      <c r="C36" s="179"/>
      <c r="D36" s="179"/>
      <c r="E36" s="179"/>
      <c r="F36" s="181"/>
      <c r="G36" s="179"/>
      <c r="H36" s="179"/>
      <c r="I36" s="179"/>
      <c r="J36" s="179"/>
      <c r="K36" s="179"/>
      <c r="L36" s="179"/>
      <c r="M36" s="179"/>
      <c r="N36" s="179"/>
      <c r="O36" s="179"/>
      <c r="P36" s="186"/>
    </row>
    <row r="37" spans="1:16" ht="15.75" customHeight="1">
      <c r="A37" s="179"/>
      <c r="B37" s="179"/>
      <c r="C37" s="179"/>
      <c r="D37" s="179"/>
      <c r="E37" s="179"/>
      <c r="F37" s="181"/>
      <c r="G37" s="179"/>
      <c r="H37" s="179"/>
      <c r="I37" s="179"/>
      <c r="J37" s="179"/>
      <c r="K37" s="179"/>
      <c r="L37" s="179"/>
      <c r="M37" s="179"/>
      <c r="N37" s="179"/>
      <c r="O37" s="179"/>
      <c r="P37" s="186"/>
    </row>
    <row r="38" spans="1:16" ht="15.75" customHeight="1">
      <c r="A38" s="179"/>
      <c r="B38" s="179"/>
      <c r="C38" s="179"/>
      <c r="D38" s="179"/>
      <c r="E38" s="179"/>
      <c r="F38" s="181"/>
      <c r="G38" s="179"/>
      <c r="H38" s="179"/>
      <c r="I38" s="179"/>
      <c r="J38" s="179"/>
      <c r="K38" s="179"/>
      <c r="L38" s="179"/>
      <c r="M38" s="179"/>
      <c r="N38" s="179"/>
      <c r="O38" s="179"/>
      <c r="P38" s="186"/>
    </row>
    <row r="39" spans="1:16" ht="15.75" customHeight="1">
      <c r="A39" s="179"/>
      <c r="B39" s="179"/>
      <c r="C39" s="179"/>
      <c r="D39" s="179"/>
      <c r="E39" s="179"/>
      <c r="F39" s="181"/>
      <c r="G39" s="179"/>
      <c r="H39" s="179"/>
      <c r="I39" s="179"/>
      <c r="J39" s="179"/>
      <c r="K39" s="179"/>
      <c r="L39" s="179"/>
      <c r="M39" s="179"/>
      <c r="N39" s="179"/>
      <c r="O39" s="179"/>
      <c r="P39" s="186"/>
    </row>
    <row r="40" spans="1:16" ht="15.75" customHeight="1">
      <c r="A40" s="179"/>
      <c r="B40" s="179"/>
      <c r="C40" s="179"/>
      <c r="D40" s="179"/>
      <c r="E40" s="179"/>
      <c r="F40" s="181"/>
      <c r="G40" s="179"/>
      <c r="H40" s="179"/>
      <c r="I40" s="179"/>
      <c r="J40" s="179"/>
      <c r="K40" s="179"/>
      <c r="L40" s="179"/>
      <c r="M40" s="179"/>
      <c r="N40" s="179"/>
      <c r="O40" s="179"/>
      <c r="P40" s="186"/>
    </row>
    <row r="41" spans="1:16" ht="15.75" customHeight="1">
      <c r="A41" s="179"/>
      <c r="B41" s="179"/>
      <c r="C41" s="179"/>
      <c r="D41" s="179"/>
      <c r="E41" s="179"/>
      <c r="F41" s="181"/>
      <c r="G41" s="179"/>
      <c r="H41" s="179"/>
      <c r="I41" s="179"/>
      <c r="J41" s="179"/>
      <c r="K41" s="179"/>
      <c r="L41" s="179"/>
      <c r="M41" s="179"/>
      <c r="N41" s="179"/>
      <c r="O41" s="179"/>
      <c r="P41" s="186"/>
    </row>
    <row r="42" spans="1:16" ht="15.75" customHeight="1">
      <c r="A42" s="179"/>
      <c r="B42" s="179"/>
      <c r="C42" s="179"/>
      <c r="D42" s="179"/>
      <c r="E42" s="179"/>
      <c r="F42" s="181"/>
      <c r="G42" s="179"/>
      <c r="H42" s="179"/>
      <c r="I42" s="179"/>
      <c r="J42" s="179"/>
      <c r="K42" s="179"/>
      <c r="L42" s="179"/>
      <c r="M42" s="179"/>
      <c r="N42" s="179"/>
      <c r="O42" s="179"/>
      <c r="P42" s="186"/>
    </row>
    <row r="43" spans="1:16" ht="15.75" customHeight="1">
      <c r="A43" s="179"/>
      <c r="B43" s="179"/>
      <c r="C43" s="179"/>
      <c r="D43" s="179"/>
      <c r="E43" s="179"/>
      <c r="F43" s="181"/>
      <c r="G43" s="179"/>
      <c r="H43" s="179"/>
      <c r="I43" s="179"/>
      <c r="J43" s="179"/>
      <c r="K43" s="179"/>
      <c r="L43" s="179"/>
      <c r="M43" s="179"/>
      <c r="N43" s="179"/>
      <c r="O43" s="179"/>
      <c r="P43" s="186"/>
    </row>
    <row r="44" spans="1:16" ht="15.75" customHeight="1">
      <c r="A44" s="179"/>
      <c r="B44" s="179"/>
      <c r="C44" s="179"/>
      <c r="D44" s="179"/>
      <c r="E44" s="179"/>
      <c r="F44" s="181"/>
      <c r="G44" s="179"/>
      <c r="H44" s="179"/>
      <c r="I44" s="179"/>
      <c r="J44" s="179"/>
      <c r="K44" s="179"/>
      <c r="L44" s="179"/>
      <c r="M44" s="179"/>
      <c r="N44" s="179"/>
      <c r="O44" s="179"/>
      <c r="P44" s="186"/>
    </row>
    <row r="45" spans="1:16" ht="15.75" customHeight="1">
      <c r="A45" s="179"/>
      <c r="B45" s="179"/>
      <c r="C45" s="179"/>
      <c r="D45" s="179"/>
      <c r="E45" s="179"/>
      <c r="F45" s="181"/>
      <c r="G45" s="179"/>
      <c r="H45" s="179"/>
      <c r="I45" s="179"/>
      <c r="J45" s="179"/>
      <c r="K45" s="179"/>
      <c r="L45" s="179"/>
      <c r="M45" s="179"/>
      <c r="N45" s="179"/>
      <c r="O45" s="179"/>
      <c r="P45" s="186"/>
    </row>
    <row r="46" spans="1:16" ht="15.75" customHeight="1">
      <c r="A46" s="179"/>
      <c r="B46" s="179"/>
      <c r="C46" s="179"/>
      <c r="D46" s="179"/>
      <c r="E46" s="179"/>
      <c r="F46" s="181"/>
      <c r="G46" s="179"/>
      <c r="H46" s="179"/>
      <c r="I46" s="179"/>
      <c r="J46" s="179"/>
      <c r="K46" s="179"/>
      <c r="L46" s="179"/>
      <c r="M46" s="179"/>
      <c r="N46" s="179"/>
      <c r="O46" s="179"/>
      <c r="P46" s="186"/>
    </row>
    <row r="47" spans="1:16" ht="15.75" customHeight="1">
      <c r="A47" s="179"/>
      <c r="B47" s="179"/>
      <c r="C47" s="179"/>
      <c r="D47" s="179"/>
      <c r="E47" s="179"/>
      <c r="F47" s="181"/>
      <c r="G47" s="179"/>
      <c r="H47" s="179"/>
      <c r="I47" s="179"/>
      <c r="J47" s="179"/>
      <c r="K47" s="179"/>
      <c r="L47" s="179"/>
      <c r="M47" s="179"/>
      <c r="N47" s="179"/>
      <c r="O47" s="179"/>
      <c r="P47" s="186"/>
    </row>
    <row r="48" spans="1:16" ht="15.75" customHeight="1">
      <c r="A48" s="179"/>
      <c r="B48" s="179"/>
      <c r="C48" s="179"/>
      <c r="D48" s="179"/>
      <c r="E48" s="179"/>
      <c r="F48" s="181"/>
      <c r="G48" s="179"/>
      <c r="H48" s="179"/>
      <c r="I48" s="179"/>
      <c r="J48" s="179"/>
      <c r="K48" s="179"/>
      <c r="L48" s="179"/>
      <c r="M48" s="179"/>
      <c r="N48" s="179"/>
      <c r="O48" s="179"/>
      <c r="P48" s="186"/>
    </row>
    <row r="49" spans="1:16" ht="15.75" customHeight="1">
      <c r="A49" s="179"/>
      <c r="B49" s="179"/>
      <c r="C49" s="179"/>
      <c r="D49" s="179"/>
      <c r="E49" s="179"/>
      <c r="F49" s="181"/>
      <c r="G49" s="179"/>
      <c r="H49" s="179"/>
      <c r="I49" s="179"/>
      <c r="J49" s="179"/>
      <c r="K49" s="179"/>
      <c r="L49" s="179"/>
      <c r="M49" s="179"/>
      <c r="N49" s="179"/>
      <c r="O49" s="179"/>
      <c r="P49" s="186"/>
    </row>
    <row r="50" spans="1:16" ht="15.75" customHeight="1">
      <c r="A50" s="179"/>
      <c r="B50" s="179"/>
      <c r="C50" s="179"/>
      <c r="D50" s="179"/>
      <c r="E50" s="179"/>
      <c r="F50" s="181"/>
      <c r="G50" s="179"/>
      <c r="H50" s="179"/>
      <c r="I50" s="179"/>
      <c r="J50" s="179"/>
      <c r="K50" s="179"/>
      <c r="L50" s="179"/>
      <c r="M50" s="179"/>
      <c r="N50" s="179"/>
      <c r="O50" s="179"/>
      <c r="P50" s="186"/>
    </row>
    <row r="51" spans="1:16" ht="15.75" customHeight="1">
      <c r="A51" s="179"/>
      <c r="B51" s="179"/>
      <c r="C51" s="179"/>
      <c r="D51" s="179"/>
      <c r="E51" s="179"/>
      <c r="F51" s="181"/>
      <c r="G51" s="179"/>
      <c r="H51" s="179"/>
      <c r="I51" s="179"/>
      <c r="J51" s="179"/>
      <c r="K51" s="179"/>
      <c r="L51" s="179"/>
      <c r="M51" s="179"/>
      <c r="N51" s="179"/>
      <c r="O51" s="179"/>
      <c r="P51" s="186"/>
    </row>
    <row r="52" spans="1:16" ht="15.75" customHeight="1">
      <c r="A52" s="179"/>
      <c r="B52" s="179"/>
      <c r="C52" s="179"/>
      <c r="D52" s="179"/>
      <c r="E52" s="179"/>
      <c r="F52" s="181"/>
      <c r="G52" s="179"/>
      <c r="H52" s="179"/>
      <c r="I52" s="179"/>
      <c r="J52" s="179"/>
      <c r="K52" s="179"/>
      <c r="L52" s="179"/>
      <c r="M52" s="179"/>
      <c r="N52" s="179"/>
      <c r="O52" s="179"/>
      <c r="P52" s="186"/>
    </row>
    <row r="53" spans="1:16" ht="15.75" customHeight="1">
      <c r="A53" s="179"/>
      <c r="B53" s="179"/>
      <c r="C53" s="179"/>
      <c r="D53" s="179"/>
      <c r="E53" s="179"/>
      <c r="F53" s="181"/>
      <c r="G53" s="179"/>
      <c r="H53" s="179"/>
      <c r="I53" s="179"/>
      <c r="J53" s="179"/>
      <c r="K53" s="179"/>
      <c r="L53" s="179"/>
      <c r="M53" s="179"/>
      <c r="N53" s="179"/>
      <c r="O53" s="179"/>
      <c r="P53" s="186"/>
    </row>
    <row r="54" spans="1:16" ht="15.75" customHeight="1">
      <c r="A54" s="179"/>
      <c r="B54" s="179"/>
      <c r="C54" s="179"/>
      <c r="D54" s="179"/>
      <c r="E54" s="179"/>
      <c r="F54" s="181"/>
      <c r="G54" s="179"/>
      <c r="H54" s="179"/>
      <c r="I54" s="179"/>
      <c r="J54" s="179"/>
      <c r="K54" s="179"/>
      <c r="L54" s="179"/>
      <c r="M54" s="179"/>
      <c r="N54" s="179"/>
      <c r="O54" s="179"/>
      <c r="P54" s="186"/>
    </row>
    <row r="55" spans="1:16" ht="15.75" customHeight="1">
      <c r="A55" s="179"/>
      <c r="B55" s="179"/>
      <c r="C55" s="179"/>
      <c r="D55" s="179"/>
      <c r="E55" s="179"/>
      <c r="F55" s="181"/>
      <c r="G55" s="179"/>
      <c r="H55" s="179"/>
      <c r="I55" s="179"/>
      <c r="J55" s="179"/>
      <c r="K55" s="179"/>
      <c r="L55" s="179"/>
      <c r="M55" s="179"/>
      <c r="N55" s="179"/>
      <c r="O55" s="179"/>
      <c r="P55" s="186"/>
    </row>
    <row r="56" spans="1:16" ht="15.75" customHeight="1">
      <c r="A56" s="179"/>
      <c r="B56" s="179"/>
      <c r="C56" s="179"/>
      <c r="D56" s="179"/>
      <c r="E56" s="179"/>
      <c r="F56" s="181"/>
      <c r="G56" s="179"/>
      <c r="H56" s="179"/>
      <c r="I56" s="179"/>
      <c r="J56" s="179"/>
      <c r="K56" s="179"/>
      <c r="L56" s="179"/>
      <c r="M56" s="179"/>
      <c r="N56" s="179"/>
      <c r="O56" s="179"/>
      <c r="P56" s="186"/>
    </row>
    <row r="57" spans="1:16" ht="15.75" customHeight="1">
      <c r="A57" s="179"/>
      <c r="B57" s="179"/>
      <c r="C57" s="179"/>
      <c r="D57" s="179"/>
      <c r="E57" s="179"/>
      <c r="F57" s="181"/>
      <c r="G57" s="179"/>
      <c r="H57" s="179"/>
      <c r="I57" s="179"/>
      <c r="J57" s="179"/>
      <c r="K57" s="179"/>
      <c r="L57" s="179"/>
      <c r="M57" s="179"/>
      <c r="N57" s="179"/>
      <c r="O57" s="179"/>
      <c r="P57" s="186"/>
    </row>
    <row r="58" spans="1:16" ht="15.75" customHeight="1">
      <c r="A58" s="179"/>
      <c r="B58" s="179"/>
      <c r="C58" s="179"/>
      <c r="D58" s="179"/>
      <c r="E58" s="179"/>
      <c r="F58" s="181"/>
      <c r="G58" s="179"/>
      <c r="H58" s="179"/>
      <c r="I58" s="179"/>
      <c r="J58" s="179"/>
      <c r="K58" s="179"/>
      <c r="L58" s="179"/>
      <c r="M58" s="179"/>
      <c r="N58" s="179"/>
      <c r="O58" s="179"/>
      <c r="P58" s="186"/>
    </row>
    <row r="59" spans="1:16" ht="15.75" customHeight="1">
      <c r="A59" s="179"/>
      <c r="B59" s="179"/>
      <c r="C59" s="179"/>
      <c r="D59" s="179"/>
      <c r="E59" s="179"/>
      <c r="F59" s="181"/>
      <c r="G59" s="179"/>
      <c r="H59" s="179"/>
      <c r="I59" s="179"/>
      <c r="J59" s="179"/>
      <c r="K59" s="179"/>
      <c r="L59" s="179"/>
      <c r="M59" s="179"/>
      <c r="N59" s="179"/>
      <c r="O59" s="179"/>
      <c r="P59" s="186"/>
    </row>
    <row r="60" spans="1:16" ht="15.75" customHeight="1">
      <c r="A60" s="179"/>
      <c r="B60" s="179"/>
      <c r="C60" s="179"/>
      <c r="D60" s="179"/>
      <c r="E60" s="179"/>
      <c r="F60" s="181"/>
      <c r="G60" s="179"/>
      <c r="H60" s="179"/>
      <c r="I60" s="179"/>
      <c r="J60" s="179"/>
      <c r="K60" s="179"/>
      <c r="L60" s="179"/>
      <c r="M60" s="179"/>
      <c r="N60" s="179"/>
      <c r="O60" s="179"/>
      <c r="P60" s="186"/>
    </row>
    <row r="61" spans="1:16" ht="15.75" customHeight="1">
      <c r="A61" s="179"/>
      <c r="B61" s="179"/>
      <c r="C61" s="179"/>
      <c r="D61" s="179"/>
      <c r="E61" s="179"/>
      <c r="F61" s="181"/>
      <c r="G61" s="179"/>
      <c r="H61" s="179"/>
      <c r="I61" s="179"/>
      <c r="J61" s="179"/>
      <c r="K61" s="179"/>
      <c r="L61" s="179"/>
      <c r="M61" s="179"/>
      <c r="N61" s="179"/>
      <c r="O61" s="179"/>
      <c r="P61" s="186"/>
    </row>
    <row r="62" spans="1:16" ht="15.75" customHeight="1">
      <c r="A62" s="179"/>
      <c r="B62" s="179"/>
      <c r="C62" s="179"/>
      <c r="D62" s="179"/>
      <c r="E62" s="179"/>
      <c r="F62" s="181"/>
      <c r="G62" s="179"/>
      <c r="H62" s="179"/>
      <c r="I62" s="179"/>
      <c r="J62" s="179"/>
      <c r="K62" s="179"/>
      <c r="L62" s="179"/>
      <c r="M62" s="179"/>
      <c r="N62" s="179"/>
      <c r="O62" s="179"/>
      <c r="P62" s="186"/>
    </row>
    <row r="63" spans="1:16" ht="15.75" customHeight="1">
      <c r="A63" s="179"/>
      <c r="B63" s="179"/>
      <c r="C63" s="179"/>
      <c r="D63" s="179"/>
      <c r="E63" s="179"/>
      <c r="F63" s="181"/>
      <c r="G63" s="179"/>
      <c r="H63" s="179"/>
      <c r="I63" s="179"/>
      <c r="J63" s="179"/>
      <c r="K63" s="179"/>
      <c r="L63" s="179"/>
      <c r="M63" s="179"/>
      <c r="N63" s="179"/>
      <c r="O63" s="179"/>
      <c r="P63" s="186"/>
    </row>
    <row r="64" spans="1:16" ht="15.75" customHeight="1">
      <c r="A64" s="179"/>
      <c r="B64" s="179"/>
      <c r="C64" s="179"/>
      <c r="D64" s="179"/>
      <c r="E64" s="179"/>
      <c r="F64" s="181"/>
      <c r="G64" s="179"/>
      <c r="H64" s="179"/>
      <c r="I64" s="179"/>
      <c r="J64" s="179"/>
      <c r="K64" s="179"/>
      <c r="L64" s="179"/>
      <c r="M64" s="179"/>
      <c r="N64" s="179"/>
      <c r="O64" s="179"/>
      <c r="P64" s="186"/>
    </row>
    <row r="65" spans="1:16" ht="15.75" customHeight="1">
      <c r="A65" s="179"/>
      <c r="B65" s="179"/>
      <c r="C65" s="179"/>
      <c r="D65" s="179"/>
      <c r="E65" s="179"/>
      <c r="F65" s="181"/>
      <c r="G65" s="179"/>
      <c r="H65" s="179"/>
      <c r="I65" s="179"/>
      <c r="J65" s="179"/>
      <c r="K65" s="179"/>
      <c r="L65" s="179"/>
      <c r="M65" s="179"/>
      <c r="N65" s="179"/>
      <c r="O65" s="179"/>
      <c r="P65" s="186"/>
    </row>
    <row r="66" spans="1:16" ht="15.75" customHeight="1">
      <c r="A66" s="179"/>
      <c r="B66" s="179"/>
      <c r="C66" s="179"/>
      <c r="D66" s="179"/>
      <c r="E66" s="179"/>
      <c r="F66" s="181"/>
      <c r="G66" s="179"/>
      <c r="H66" s="179"/>
      <c r="I66" s="179"/>
      <c r="J66" s="179"/>
      <c r="K66" s="179"/>
      <c r="L66" s="179"/>
      <c r="M66" s="179"/>
      <c r="N66" s="179"/>
      <c r="O66" s="179"/>
      <c r="P66" s="186"/>
    </row>
    <row r="67" spans="1:16" ht="15.75" customHeight="1">
      <c r="A67" s="179"/>
      <c r="B67" s="179"/>
      <c r="C67" s="179"/>
      <c r="D67" s="179"/>
      <c r="E67" s="179"/>
      <c r="F67" s="181"/>
      <c r="G67" s="179"/>
      <c r="H67" s="179"/>
      <c r="I67" s="179"/>
      <c r="J67" s="179"/>
      <c r="K67" s="179"/>
      <c r="L67" s="179"/>
      <c r="M67" s="179"/>
      <c r="N67" s="179"/>
      <c r="O67" s="179"/>
      <c r="P67" s="186"/>
    </row>
    <row r="68" spans="1:16" ht="15.75" customHeight="1">
      <c r="A68" s="179"/>
      <c r="B68" s="179"/>
      <c r="C68" s="179"/>
      <c r="D68" s="179"/>
      <c r="E68" s="179"/>
      <c r="F68" s="181"/>
      <c r="G68" s="179"/>
      <c r="H68" s="179"/>
      <c r="I68" s="179"/>
      <c r="J68" s="179"/>
      <c r="K68" s="179"/>
      <c r="L68" s="179"/>
      <c r="M68" s="179"/>
      <c r="N68" s="179"/>
      <c r="O68" s="179"/>
      <c r="P68" s="186"/>
    </row>
    <row r="69" spans="1:16" ht="15.75" customHeight="1">
      <c r="A69" s="179"/>
      <c r="B69" s="179"/>
      <c r="C69" s="179"/>
      <c r="D69" s="179"/>
      <c r="E69" s="179"/>
      <c r="F69" s="181"/>
      <c r="G69" s="179"/>
      <c r="H69" s="179"/>
      <c r="I69" s="179"/>
      <c r="J69" s="179"/>
      <c r="K69" s="179"/>
      <c r="L69" s="179"/>
      <c r="M69" s="179"/>
      <c r="N69" s="179"/>
      <c r="O69" s="179"/>
      <c r="P69" s="186"/>
    </row>
    <row r="70" spans="1:16" ht="15.75" customHeight="1">
      <c r="A70" s="179"/>
      <c r="B70" s="179"/>
      <c r="C70" s="179"/>
      <c r="D70" s="179"/>
      <c r="E70" s="179"/>
      <c r="F70" s="181"/>
      <c r="G70" s="179"/>
      <c r="H70" s="179"/>
      <c r="I70" s="179"/>
      <c r="J70" s="179"/>
      <c r="K70" s="179"/>
      <c r="L70" s="179"/>
      <c r="M70" s="179"/>
      <c r="N70" s="179"/>
      <c r="O70" s="179"/>
      <c r="P70" s="186"/>
    </row>
    <row r="71" spans="1:16" ht="15.75" customHeight="1">
      <c r="A71" s="179"/>
      <c r="B71" s="179"/>
      <c r="C71" s="179"/>
      <c r="D71" s="179"/>
      <c r="E71" s="179"/>
      <c r="F71" s="181"/>
      <c r="G71" s="179"/>
      <c r="H71" s="179"/>
      <c r="I71" s="179"/>
      <c r="J71" s="179"/>
      <c r="K71" s="179"/>
      <c r="L71" s="179"/>
      <c r="M71" s="179"/>
      <c r="N71" s="179"/>
      <c r="O71" s="179"/>
      <c r="P71" s="186"/>
    </row>
    <row r="72" spans="1:16" ht="15.75" customHeight="1">
      <c r="A72" s="179"/>
      <c r="B72" s="179"/>
      <c r="C72" s="179"/>
      <c r="D72" s="179"/>
      <c r="E72" s="179"/>
      <c r="F72" s="181"/>
      <c r="G72" s="179"/>
      <c r="H72" s="179"/>
      <c r="I72" s="179"/>
      <c r="J72" s="179"/>
      <c r="K72" s="179"/>
      <c r="L72" s="179"/>
      <c r="M72" s="179"/>
      <c r="N72" s="179"/>
      <c r="O72" s="179"/>
      <c r="P72" s="186"/>
    </row>
    <row r="73" spans="1:16" ht="15.75" customHeight="1">
      <c r="A73" s="179"/>
      <c r="B73" s="179"/>
      <c r="C73" s="179"/>
      <c r="D73" s="179"/>
      <c r="E73" s="179"/>
      <c r="F73" s="181"/>
      <c r="G73" s="179"/>
      <c r="H73" s="179"/>
      <c r="I73" s="179"/>
      <c r="J73" s="179"/>
      <c r="K73" s="179"/>
      <c r="L73" s="179"/>
      <c r="M73" s="179"/>
      <c r="N73" s="179"/>
      <c r="O73" s="179"/>
      <c r="P73" s="186"/>
    </row>
    <row r="74" spans="1:16" ht="15.75" customHeight="1">
      <c r="A74" s="187"/>
      <c r="B74" s="187"/>
      <c r="C74" s="187"/>
      <c r="D74" s="187"/>
      <c r="E74" s="187"/>
      <c r="F74" s="233"/>
      <c r="G74" s="187"/>
      <c r="H74" s="187"/>
      <c r="I74" s="187"/>
      <c r="J74" s="187"/>
      <c r="K74" s="187"/>
      <c r="L74" s="187"/>
      <c r="M74" s="187"/>
      <c r="N74" s="187"/>
      <c r="O74" s="187"/>
      <c r="P74" s="186"/>
    </row>
    <row r="75" spans="1:16" ht="15.75" customHeight="1">
      <c r="A75" s="187"/>
      <c r="B75" s="187"/>
      <c r="C75" s="187"/>
      <c r="D75" s="187"/>
      <c r="E75" s="187"/>
      <c r="F75" s="233"/>
      <c r="G75" s="187"/>
      <c r="H75" s="187"/>
      <c r="I75" s="187"/>
      <c r="J75" s="187"/>
      <c r="K75" s="187"/>
      <c r="L75" s="187"/>
      <c r="M75" s="187"/>
      <c r="N75" s="187"/>
      <c r="O75" s="187"/>
      <c r="P75" s="186"/>
    </row>
    <row r="76" spans="1:16" ht="15.75" customHeight="1">
      <c r="A76" s="187"/>
      <c r="B76" s="187"/>
      <c r="C76" s="187"/>
      <c r="D76" s="187"/>
      <c r="E76" s="187"/>
      <c r="F76" s="233"/>
      <c r="G76" s="187"/>
      <c r="H76" s="187"/>
      <c r="I76" s="187"/>
      <c r="J76" s="187"/>
      <c r="K76" s="187"/>
      <c r="L76" s="187"/>
      <c r="M76" s="187"/>
      <c r="N76" s="187"/>
      <c r="O76" s="187"/>
      <c r="P76" s="186"/>
    </row>
    <row r="77" spans="1:16" ht="15.75" customHeight="1">
      <c r="A77" s="187"/>
      <c r="B77" s="187"/>
      <c r="C77" s="187"/>
      <c r="D77" s="187"/>
      <c r="E77" s="187"/>
      <c r="F77" s="233"/>
      <c r="G77" s="187"/>
      <c r="H77" s="187"/>
      <c r="I77" s="187"/>
      <c r="J77" s="187"/>
      <c r="K77" s="187"/>
      <c r="L77" s="187"/>
      <c r="M77" s="187"/>
      <c r="N77" s="187"/>
      <c r="O77" s="187"/>
      <c r="P77" s="186"/>
    </row>
    <row r="78" spans="1:16" ht="15.75" customHeight="1">
      <c r="A78" s="187"/>
      <c r="B78" s="187"/>
      <c r="C78" s="187"/>
      <c r="D78" s="187"/>
      <c r="E78" s="187"/>
      <c r="F78" s="233"/>
      <c r="G78" s="187"/>
      <c r="H78" s="187"/>
      <c r="I78" s="187"/>
      <c r="J78" s="187"/>
      <c r="K78" s="187"/>
      <c r="L78" s="187"/>
      <c r="M78" s="187"/>
      <c r="N78" s="187"/>
      <c r="O78" s="187"/>
      <c r="P78" s="186"/>
    </row>
    <row r="79" spans="1:16" ht="15.75" customHeight="1">
      <c r="A79" s="102"/>
      <c r="B79" s="102"/>
      <c r="C79" s="102"/>
      <c r="D79" s="102"/>
      <c r="E79" s="102"/>
      <c r="F79" s="171"/>
      <c r="G79" s="102"/>
      <c r="H79" s="102"/>
      <c r="I79" s="102"/>
      <c r="J79" s="102"/>
      <c r="K79" s="102"/>
      <c r="L79" s="102"/>
      <c r="M79" s="102"/>
      <c r="N79" s="102"/>
      <c r="O79" s="102"/>
    </row>
    <row r="80" spans="1:16" ht="15.75" customHeight="1">
      <c r="A80" s="102"/>
      <c r="B80" s="102"/>
      <c r="C80" s="102"/>
      <c r="D80" s="102"/>
      <c r="E80" s="102"/>
      <c r="F80" s="171"/>
      <c r="G80" s="102"/>
      <c r="H80" s="102"/>
      <c r="I80" s="102"/>
      <c r="J80" s="102"/>
      <c r="K80" s="102"/>
      <c r="L80" s="102"/>
      <c r="M80" s="102"/>
      <c r="N80" s="102"/>
      <c r="O80" s="102"/>
    </row>
    <row r="81" spans="1:15" ht="15.75" customHeight="1">
      <c r="A81" s="102"/>
      <c r="B81" s="102"/>
      <c r="C81" s="102"/>
      <c r="D81" s="102"/>
      <c r="E81" s="102"/>
      <c r="F81" s="171"/>
      <c r="G81" s="102"/>
      <c r="H81" s="102"/>
      <c r="I81" s="102"/>
      <c r="J81" s="102"/>
      <c r="K81" s="102"/>
      <c r="L81" s="102"/>
      <c r="M81" s="102"/>
      <c r="N81" s="102"/>
      <c r="O81" s="102"/>
    </row>
    <row r="82" spans="1:15" ht="15.75" customHeight="1">
      <c r="A82" s="102"/>
      <c r="B82" s="102"/>
      <c r="C82" s="102"/>
      <c r="D82" s="102"/>
      <c r="E82" s="102"/>
      <c r="F82" s="171"/>
      <c r="G82" s="102"/>
      <c r="H82" s="102"/>
      <c r="I82" s="102"/>
      <c r="J82" s="102"/>
      <c r="K82" s="102"/>
      <c r="L82" s="102"/>
      <c r="M82" s="102"/>
      <c r="N82" s="102"/>
      <c r="O82" s="102"/>
    </row>
    <row r="83" spans="1:15" ht="15.75" customHeight="1">
      <c r="A83" s="102"/>
      <c r="B83" s="102"/>
      <c r="C83" s="102"/>
      <c r="D83" s="102"/>
      <c r="E83" s="102"/>
      <c r="F83" s="171"/>
      <c r="G83" s="102"/>
      <c r="H83" s="102"/>
      <c r="I83" s="102"/>
      <c r="J83" s="102"/>
      <c r="K83" s="102"/>
      <c r="L83" s="102"/>
      <c r="M83" s="102"/>
      <c r="N83" s="102"/>
      <c r="O83" s="102"/>
    </row>
    <row r="84" spans="1:15" ht="15.75" customHeight="1">
      <c r="A84" s="102"/>
      <c r="B84" s="102"/>
      <c r="C84" s="102"/>
      <c r="D84" s="102"/>
      <c r="E84" s="102"/>
      <c r="F84" s="171"/>
      <c r="G84" s="102"/>
      <c r="H84" s="102"/>
      <c r="I84" s="102"/>
      <c r="J84" s="102"/>
      <c r="K84" s="102"/>
      <c r="L84" s="102"/>
      <c r="M84" s="102"/>
      <c r="N84" s="102"/>
      <c r="O84" s="102"/>
    </row>
    <row r="85" spans="1:15" ht="15.75" customHeight="1">
      <c r="A85" s="102"/>
      <c r="B85" s="102"/>
      <c r="C85" s="102"/>
      <c r="D85" s="102"/>
      <c r="E85" s="102"/>
      <c r="F85" s="171"/>
      <c r="G85" s="102"/>
      <c r="H85" s="102"/>
      <c r="I85" s="102"/>
      <c r="J85" s="102"/>
      <c r="K85" s="102"/>
      <c r="L85" s="102"/>
      <c r="M85" s="102"/>
      <c r="N85" s="102"/>
      <c r="O85" s="102"/>
    </row>
    <row r="86" spans="1:15" ht="15.75" customHeight="1">
      <c r="A86" s="102"/>
      <c r="B86" s="102"/>
      <c r="C86" s="102"/>
      <c r="D86" s="102"/>
      <c r="E86" s="102"/>
      <c r="F86" s="171"/>
      <c r="G86" s="102"/>
      <c r="H86" s="102"/>
      <c r="I86" s="102"/>
      <c r="J86" s="102"/>
      <c r="K86" s="102"/>
      <c r="L86" s="102"/>
      <c r="M86" s="102"/>
      <c r="N86" s="102"/>
      <c r="O86" s="102"/>
    </row>
    <row r="87" spans="1:15" ht="15.75" customHeight="1">
      <c r="A87" s="102"/>
      <c r="B87" s="102"/>
      <c r="C87" s="102"/>
      <c r="D87" s="102"/>
      <c r="E87" s="102"/>
      <c r="F87" s="171"/>
      <c r="G87" s="102"/>
      <c r="H87" s="102"/>
      <c r="I87" s="102"/>
      <c r="J87" s="102"/>
      <c r="K87" s="102"/>
      <c r="L87" s="102"/>
      <c r="M87" s="102"/>
      <c r="N87" s="102"/>
      <c r="O87" s="102"/>
    </row>
    <row r="88" spans="1:15" ht="15.75" customHeight="1">
      <c r="A88" s="102"/>
      <c r="B88" s="102"/>
      <c r="C88" s="102"/>
      <c r="D88" s="102"/>
      <c r="E88" s="102"/>
      <c r="F88" s="171"/>
      <c r="G88" s="102"/>
      <c r="H88" s="102"/>
      <c r="I88" s="102"/>
      <c r="J88" s="102"/>
      <c r="K88" s="102"/>
      <c r="L88" s="102"/>
      <c r="M88" s="102"/>
      <c r="N88" s="102"/>
      <c r="O88" s="102"/>
    </row>
  </sheetData>
  <mergeCells count="6">
    <mergeCell ref="A28:B28"/>
    <mergeCell ref="A1:J1"/>
    <mergeCell ref="A2:J2"/>
    <mergeCell ref="A25:B25"/>
    <mergeCell ref="A26:B26"/>
    <mergeCell ref="A27:B27"/>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P87"/>
  <sheetViews>
    <sheetView view="pageBreakPreview" zoomScaleNormal="100" zoomScaleSheetLayoutView="100" workbookViewId="0">
      <selection activeCell="A4" sqref="A4"/>
    </sheetView>
  </sheetViews>
  <sheetFormatPr defaultColWidth="9" defaultRowHeight="15.75" customHeight="1"/>
  <cols>
    <col min="1" max="1" width="6.375" style="2" customWidth="1"/>
    <col min="2" max="2" width="23.375" style="2" customWidth="1"/>
    <col min="3" max="3" width="14.125" style="2" customWidth="1"/>
    <col min="4" max="4" width="11.75" style="2" customWidth="1"/>
    <col min="5" max="5" width="9.125" style="2" customWidth="1"/>
    <col min="6" max="6" width="13.125" style="2" bestFit="1" customWidth="1"/>
    <col min="7" max="7" width="14.25" style="2" customWidth="1"/>
    <col min="8" max="8" width="10.75" style="2" customWidth="1"/>
    <col min="9" max="9" width="10.875" style="2" customWidth="1"/>
    <col min="10" max="10" width="10.125" style="2" customWidth="1"/>
    <col min="11" max="16384" width="9" style="2"/>
  </cols>
  <sheetData>
    <row r="1" spans="1:16" s="15" customFormat="1" ht="27" customHeight="1">
      <c r="A1" s="519" t="s">
        <v>322</v>
      </c>
      <c r="B1" s="519"/>
      <c r="C1" s="519"/>
      <c r="D1" s="519"/>
      <c r="E1" s="519"/>
      <c r="F1" s="519"/>
      <c r="G1" s="519"/>
      <c r="H1" s="519"/>
      <c r="I1" s="519"/>
      <c r="J1" s="519"/>
    </row>
    <row r="2" spans="1:16" ht="16.5" customHeight="1">
      <c r="A2" s="518" t="str">
        <f>公用信息!A8</f>
        <v>评估基准日：2018年11月30日</v>
      </c>
      <c r="B2" s="518"/>
      <c r="C2" s="518"/>
      <c r="D2" s="518"/>
      <c r="E2" s="518"/>
      <c r="F2" s="518"/>
      <c r="G2" s="537"/>
      <c r="H2" s="537"/>
      <c r="I2" s="537"/>
      <c r="J2" s="537"/>
      <c r="K2" s="90"/>
      <c r="L2" s="90"/>
      <c r="M2" s="90"/>
      <c r="N2" s="90"/>
      <c r="O2" s="90"/>
    </row>
    <row r="3" spans="1:16" ht="16.5" customHeight="1">
      <c r="A3" s="91"/>
      <c r="B3" s="91"/>
      <c r="C3" s="91"/>
      <c r="D3" s="91"/>
      <c r="E3" s="91"/>
      <c r="F3" s="91"/>
      <c r="G3" s="157"/>
      <c r="H3" s="157"/>
      <c r="I3" s="157"/>
      <c r="J3" s="155" t="s">
        <v>575</v>
      </c>
      <c r="K3" s="90"/>
      <c r="L3" s="90"/>
      <c r="M3" s="90"/>
      <c r="N3" s="90"/>
      <c r="O3" s="90"/>
    </row>
    <row r="4" spans="1:16" ht="16.5" customHeight="1">
      <c r="A4" s="89" t="str">
        <f>公用信息!A5</f>
        <v>被评估单位：中国劳动关系学院</v>
      </c>
      <c r="B4" s="90"/>
      <c r="C4" s="90"/>
      <c r="D4" s="90"/>
      <c r="E4" s="90"/>
      <c r="F4" s="90"/>
      <c r="G4" s="90"/>
      <c r="H4" s="90"/>
      <c r="I4" s="90"/>
      <c r="J4" s="156" t="s">
        <v>291</v>
      </c>
      <c r="K4" s="90"/>
      <c r="L4" s="90"/>
      <c r="M4" s="90"/>
      <c r="N4" s="90"/>
      <c r="O4" s="90"/>
    </row>
    <row r="5" spans="1:16" s="16" customFormat="1" ht="16.5" customHeight="1">
      <c r="A5" s="176" t="s">
        <v>36</v>
      </c>
      <c r="B5" s="176" t="s">
        <v>576</v>
      </c>
      <c r="C5" s="176" t="s">
        <v>342</v>
      </c>
      <c r="D5" s="176" t="s">
        <v>50</v>
      </c>
      <c r="E5" s="176" t="s">
        <v>570</v>
      </c>
      <c r="F5" s="285" t="s">
        <v>51</v>
      </c>
      <c r="G5" s="285" t="s">
        <v>52</v>
      </c>
      <c r="H5" s="285" t="s">
        <v>321</v>
      </c>
      <c r="I5" s="285" t="s">
        <v>357</v>
      </c>
      <c r="J5" s="176" t="s">
        <v>331</v>
      </c>
      <c r="K5" s="245"/>
      <c r="L5" s="245"/>
      <c r="M5" s="245"/>
      <c r="N5" s="245"/>
      <c r="O5" s="245"/>
      <c r="P5" s="265"/>
    </row>
    <row r="6" spans="1:16" ht="16.5" customHeight="1">
      <c r="A6" s="176"/>
      <c r="B6" s="188"/>
      <c r="C6" s="176"/>
      <c r="D6" s="175"/>
      <c r="E6" s="374" t="str">
        <f>IF(D6="","",IF(YEAR(D6)=YEAR(公用信息!$B$7),"1年以内",IF(YEAR(D6)=YEAR(公用信息!$B$7)-1,IF(MONTH(D6)&gt;=MONTH(公用信息!$B$7),"1年以内","1～2年"),IF(YEAR(D6)=YEAR(公用信息!$B$7)-2,IF(MONTH(D6)&gt;=MONTH(公用信息!$B$7),"1～2年","2～3年"),IF(YEAR(D6)=YEAR(公用信息!$B$7)-3,IF(MONTH(D6)&gt;=MONTH(公用信息!$B$7),"2～3年","3年以上"), "3年以上")))))</f>
        <v/>
      </c>
      <c r="F6" s="328"/>
      <c r="G6" s="328"/>
      <c r="H6" s="328">
        <f>G6-F6</f>
        <v>0</v>
      </c>
      <c r="I6" s="328" t="str">
        <f>IF(F6=0,"",H6/F6*100)</f>
        <v/>
      </c>
      <c r="J6" s="191"/>
      <c r="K6" s="179"/>
      <c r="L6" s="179"/>
      <c r="M6" s="179"/>
      <c r="N6" s="179"/>
      <c r="O6" s="179"/>
      <c r="P6" s="186"/>
    </row>
    <row r="7" spans="1:16" ht="16.5" customHeight="1">
      <c r="A7" s="298"/>
      <c r="B7" s="188"/>
      <c r="C7" s="298"/>
      <c r="D7" s="175"/>
      <c r="E7" s="374" t="str">
        <f>IF(D7="","",IF(YEAR(D7)=YEAR(公用信息!$B$7),"1年以内",IF(YEAR(D7)=YEAR(公用信息!$B$7)-1,IF(MONTH(D7)&gt;=MONTH(公用信息!$B$7),"1年以内","1～2年"),IF(YEAR(D7)=YEAR(公用信息!$B$7)-2,IF(MONTH(D7)&gt;=MONTH(公用信息!$B$7),"1～2年","2～3年"),IF(YEAR(D7)=YEAR(公用信息!$B$7)-3,IF(MONTH(D7)&gt;=MONTH(公用信息!$B$7),"2～3年","3年以上"), "3年以上")))))</f>
        <v/>
      </c>
      <c r="F7" s="328"/>
      <c r="G7" s="328"/>
      <c r="H7" s="328">
        <f t="shared" ref="H7:H10" si="0">G7-F7</f>
        <v>0</v>
      </c>
      <c r="I7" s="328" t="str">
        <f t="shared" ref="I7:I11" si="1">IF(F7=0,"",H7/F7*100)</f>
        <v/>
      </c>
      <c r="J7" s="191"/>
      <c r="K7" s="179"/>
      <c r="L7" s="179"/>
      <c r="M7" s="179"/>
      <c r="N7" s="179"/>
      <c r="O7" s="179"/>
      <c r="P7" s="186"/>
    </row>
    <row r="8" spans="1:16" ht="16.5" customHeight="1">
      <c r="A8" s="176"/>
      <c r="B8" s="188"/>
      <c r="C8" s="176"/>
      <c r="D8" s="175"/>
      <c r="E8" s="374" t="str">
        <f>IF(D8="","",IF(YEAR(D8)=YEAR(公用信息!$B$7),"1年以内",IF(YEAR(D8)=YEAR(公用信息!$B$7)-1,IF(MONTH(D8)&gt;=MONTH(公用信息!$B$7),"1年以内","1～2年"),IF(YEAR(D8)=YEAR(公用信息!$B$7)-2,IF(MONTH(D8)&gt;=MONTH(公用信息!$B$7),"1～2年","2～3年"),IF(YEAR(D8)=YEAR(公用信息!$B$7)-3,IF(MONTH(D8)&gt;=MONTH(公用信息!$B$7),"2～3年","3年以上"), "3年以上")))))</f>
        <v/>
      </c>
      <c r="F8" s="328"/>
      <c r="G8" s="328"/>
      <c r="H8" s="328">
        <f t="shared" si="0"/>
        <v>0</v>
      </c>
      <c r="I8" s="328" t="str">
        <f t="shared" si="1"/>
        <v/>
      </c>
      <c r="J8" s="191"/>
      <c r="K8" s="179"/>
      <c r="L8" s="179"/>
      <c r="M8" s="179"/>
      <c r="N8" s="179"/>
      <c r="O8" s="179"/>
      <c r="P8" s="186"/>
    </row>
    <row r="9" spans="1:16" ht="16.5" customHeight="1">
      <c r="A9" s="176"/>
      <c r="B9" s="188"/>
      <c r="C9" s="176"/>
      <c r="D9" s="175"/>
      <c r="E9" s="374" t="str">
        <f>IF(D9="","",IF(YEAR(D9)=YEAR(公用信息!$B$7),"1年以内",IF(YEAR(D9)=YEAR(公用信息!$B$7)-1,IF(MONTH(D9)&gt;=MONTH(公用信息!$B$7),"1年以内","1～2年"),IF(YEAR(D9)=YEAR(公用信息!$B$7)-2,IF(MONTH(D9)&gt;=MONTH(公用信息!$B$7),"1～2年","2～3年"),IF(YEAR(D9)=YEAR(公用信息!$B$7)-3,IF(MONTH(D9)&gt;=MONTH(公用信息!$B$7),"2～3年","3年以上"), "3年以上")))))</f>
        <v/>
      </c>
      <c r="F9" s="328"/>
      <c r="G9" s="328"/>
      <c r="H9" s="328">
        <f t="shared" si="0"/>
        <v>0</v>
      </c>
      <c r="I9" s="328" t="str">
        <f t="shared" si="1"/>
        <v/>
      </c>
      <c r="J9" s="191"/>
      <c r="K9" s="179"/>
      <c r="L9" s="179"/>
      <c r="M9" s="179"/>
      <c r="N9" s="179"/>
      <c r="O9" s="179"/>
      <c r="P9" s="186"/>
    </row>
    <row r="10" spans="1:16" ht="16.5" customHeight="1">
      <c r="A10" s="176"/>
      <c r="B10" s="188"/>
      <c r="C10" s="176"/>
      <c r="D10" s="175"/>
      <c r="E10" s="374" t="str">
        <f>IF(D10="","",IF(YEAR(D10)=YEAR(公用信息!$B$7),"1年以内",IF(YEAR(D10)=YEAR(公用信息!$B$7)-1,IF(MONTH(D10)&gt;=MONTH(公用信息!$B$7),"1年以内","1～2年"),IF(YEAR(D10)=YEAR(公用信息!$B$7)-2,IF(MONTH(D10)&gt;=MONTH(公用信息!$B$7),"1～2年","2～3年"),IF(YEAR(D10)=YEAR(公用信息!$B$7)-3,IF(MONTH(D10)&gt;=MONTH(公用信息!$B$7),"2～3年","3年以上"), "3年以上")))))</f>
        <v/>
      </c>
      <c r="F10" s="328"/>
      <c r="G10" s="328"/>
      <c r="H10" s="328">
        <f t="shared" si="0"/>
        <v>0</v>
      </c>
      <c r="I10" s="328" t="str">
        <f t="shared" si="1"/>
        <v/>
      </c>
      <c r="J10" s="191"/>
      <c r="K10" s="179"/>
      <c r="L10" s="179"/>
      <c r="M10" s="179"/>
      <c r="N10" s="179"/>
      <c r="O10" s="179"/>
      <c r="P10" s="186"/>
    </row>
    <row r="11" spans="1:16" ht="16.5" customHeight="1">
      <c r="A11" s="176"/>
      <c r="B11" s="188"/>
      <c r="C11" s="176"/>
      <c r="D11" s="175"/>
      <c r="E11" s="374" t="str">
        <f>IF(D11="","",IF(YEAR(D11)=YEAR(公用信息!$B$7),"1年以内",IF(YEAR(D11)=YEAR(公用信息!$B$7)-1,IF(MONTH(D11)&gt;=MONTH(公用信息!$B$7),"1年以内","1～2年"),IF(YEAR(D11)=YEAR(公用信息!$B$7)-2,IF(MONTH(D11)&gt;=MONTH(公用信息!$B$7),"1～2年","2～3年"),IF(YEAR(D11)=YEAR(公用信息!$B$7)-3,IF(MONTH(D11)&gt;=MONTH(公用信息!$B$7),"2～3年","3年以上"), "3年以上")))))</f>
        <v/>
      </c>
      <c r="F11" s="328"/>
      <c r="G11" s="328"/>
      <c r="H11" s="328">
        <f t="shared" ref="H11:H29" si="2">G11-F11</f>
        <v>0</v>
      </c>
      <c r="I11" s="328" t="str">
        <f t="shared" si="1"/>
        <v/>
      </c>
      <c r="J11" s="191"/>
      <c r="K11" s="179"/>
      <c r="L11" s="179"/>
      <c r="M11" s="179"/>
      <c r="N11" s="179"/>
      <c r="O11" s="179"/>
      <c r="P11" s="186"/>
    </row>
    <row r="12" spans="1:16" ht="16.5" customHeight="1">
      <c r="A12" s="176"/>
      <c r="B12" s="188"/>
      <c r="C12" s="176"/>
      <c r="D12" s="175"/>
      <c r="E12" s="374" t="str">
        <f>IF(D12="","",IF(YEAR(D12)=YEAR(公用信息!$B$7),"1年以内",IF(YEAR(D12)=YEAR(公用信息!$B$7)-1,IF(MONTH(D12)&gt;=MONTH(公用信息!$B$7),"1年以内","1～2年"),IF(YEAR(D12)=YEAR(公用信息!$B$7)-2,IF(MONTH(D12)&gt;=MONTH(公用信息!$B$7),"1～2年","2～3年"),IF(YEAR(D12)=YEAR(公用信息!$B$7)-3,IF(MONTH(D12)&gt;=MONTH(公用信息!$B$7),"2～3年","3年以上"), "3年以上")))))</f>
        <v/>
      </c>
      <c r="F12" s="328"/>
      <c r="G12" s="328"/>
      <c r="H12" s="328">
        <f t="shared" si="2"/>
        <v>0</v>
      </c>
      <c r="I12" s="328" t="str">
        <f t="shared" ref="I12:I29" si="3">IF(F12=0,"",H12/F12*100)</f>
        <v/>
      </c>
      <c r="J12" s="191"/>
      <c r="K12" s="179"/>
      <c r="L12" s="179"/>
      <c r="M12" s="179"/>
      <c r="N12" s="179"/>
      <c r="O12" s="179"/>
      <c r="P12" s="186"/>
    </row>
    <row r="13" spans="1:16" ht="16.5" customHeight="1">
      <c r="A13" s="176"/>
      <c r="B13" s="188"/>
      <c r="C13" s="176"/>
      <c r="D13" s="175"/>
      <c r="E13" s="374" t="str">
        <f>IF(D13="","",IF(YEAR(D13)=YEAR(公用信息!$B$7),"1年以内",IF(YEAR(D13)=YEAR(公用信息!$B$7)-1,IF(MONTH(D13)&gt;=MONTH(公用信息!$B$7),"1年以内","1～2年"),IF(YEAR(D13)=YEAR(公用信息!$B$7)-2,IF(MONTH(D13)&gt;=MONTH(公用信息!$B$7),"1～2年","2～3年"),IF(YEAR(D13)=YEAR(公用信息!$B$7)-3,IF(MONTH(D13)&gt;=MONTH(公用信息!$B$7),"2～3年","3年以上"), "3年以上")))))</f>
        <v/>
      </c>
      <c r="F13" s="328"/>
      <c r="G13" s="328"/>
      <c r="H13" s="328">
        <f t="shared" si="2"/>
        <v>0</v>
      </c>
      <c r="I13" s="328" t="str">
        <f t="shared" si="3"/>
        <v/>
      </c>
      <c r="J13" s="191"/>
      <c r="K13" s="179"/>
      <c r="L13" s="179"/>
      <c r="M13" s="179"/>
      <c r="N13" s="179"/>
      <c r="O13" s="179"/>
      <c r="P13" s="186"/>
    </row>
    <row r="14" spans="1:16" ht="16.5" customHeight="1">
      <c r="A14" s="176"/>
      <c r="B14" s="188"/>
      <c r="C14" s="176"/>
      <c r="D14" s="175"/>
      <c r="E14" s="374" t="str">
        <f>IF(D14="","",IF(YEAR(D14)=YEAR(公用信息!$B$7),"1年以内",IF(YEAR(D14)=YEAR(公用信息!$B$7)-1,IF(MONTH(D14)&gt;=MONTH(公用信息!$B$7),"1年以内","1～2年"),IF(YEAR(D14)=YEAR(公用信息!$B$7)-2,IF(MONTH(D14)&gt;=MONTH(公用信息!$B$7),"1～2年","2～3年"),IF(YEAR(D14)=YEAR(公用信息!$B$7)-3,IF(MONTH(D14)&gt;=MONTH(公用信息!$B$7),"2～3年","3年以上"), "3年以上")))))</f>
        <v/>
      </c>
      <c r="F14" s="328"/>
      <c r="G14" s="328"/>
      <c r="H14" s="328">
        <f t="shared" si="2"/>
        <v>0</v>
      </c>
      <c r="I14" s="328" t="str">
        <f t="shared" si="3"/>
        <v/>
      </c>
      <c r="J14" s="191"/>
      <c r="K14" s="179"/>
      <c r="L14" s="179"/>
      <c r="M14" s="179"/>
      <c r="N14" s="179"/>
      <c r="O14" s="179"/>
      <c r="P14" s="186"/>
    </row>
    <row r="15" spans="1:16" ht="16.5" customHeight="1">
      <c r="A15" s="176"/>
      <c r="B15" s="188"/>
      <c r="C15" s="176"/>
      <c r="D15" s="175"/>
      <c r="E15" s="374" t="str">
        <f>IF(D15="","",IF(YEAR(D15)=YEAR(公用信息!$B$7),"1年以内",IF(YEAR(D15)=YEAR(公用信息!$B$7)-1,IF(MONTH(D15)&gt;=MONTH(公用信息!$B$7),"1年以内","1～2年"),IF(YEAR(D15)=YEAR(公用信息!$B$7)-2,IF(MONTH(D15)&gt;=MONTH(公用信息!$B$7),"1～2年","2～3年"),IF(YEAR(D15)=YEAR(公用信息!$B$7)-3,IF(MONTH(D15)&gt;=MONTH(公用信息!$B$7),"2～3年","3年以上"), "3年以上")))))</f>
        <v/>
      </c>
      <c r="F15" s="328"/>
      <c r="G15" s="328"/>
      <c r="H15" s="328">
        <f t="shared" si="2"/>
        <v>0</v>
      </c>
      <c r="I15" s="328" t="str">
        <f t="shared" si="3"/>
        <v/>
      </c>
      <c r="J15" s="191"/>
      <c r="K15" s="179"/>
      <c r="L15" s="179"/>
      <c r="M15" s="179"/>
      <c r="N15" s="179"/>
      <c r="O15" s="179"/>
      <c r="P15" s="186"/>
    </row>
    <row r="16" spans="1:16" ht="16.5" customHeight="1">
      <c r="A16" s="176"/>
      <c r="B16" s="188"/>
      <c r="C16" s="176"/>
      <c r="D16" s="175"/>
      <c r="E16" s="374" t="str">
        <f>IF(D16="","",IF(YEAR(D16)=YEAR(公用信息!$B$7),"1年以内",IF(YEAR(D16)=YEAR(公用信息!$B$7)-1,IF(MONTH(D16)&gt;=MONTH(公用信息!$B$7),"1年以内","1～2年"),IF(YEAR(D16)=YEAR(公用信息!$B$7)-2,IF(MONTH(D16)&gt;=MONTH(公用信息!$B$7),"1～2年","2～3年"),IF(YEAR(D16)=YEAR(公用信息!$B$7)-3,IF(MONTH(D16)&gt;=MONTH(公用信息!$B$7),"2～3年","3年以上"), "3年以上")))))</f>
        <v/>
      </c>
      <c r="F16" s="328"/>
      <c r="G16" s="328"/>
      <c r="H16" s="328">
        <f t="shared" si="2"/>
        <v>0</v>
      </c>
      <c r="I16" s="328" t="str">
        <f t="shared" si="3"/>
        <v/>
      </c>
      <c r="J16" s="191"/>
      <c r="K16" s="179"/>
      <c r="L16" s="179"/>
      <c r="M16" s="179"/>
      <c r="N16" s="179"/>
      <c r="O16" s="179"/>
      <c r="P16" s="186"/>
    </row>
    <row r="17" spans="1:16" ht="16.5" customHeight="1">
      <c r="A17" s="176"/>
      <c r="B17" s="188"/>
      <c r="C17" s="176"/>
      <c r="D17" s="175"/>
      <c r="E17" s="374" t="str">
        <f>IF(D17="","",IF(YEAR(D17)=YEAR(公用信息!$B$7),"1年以内",IF(YEAR(D17)=YEAR(公用信息!$B$7)-1,IF(MONTH(D17)&gt;=MONTH(公用信息!$B$7),"1年以内","1～2年"),IF(YEAR(D17)=YEAR(公用信息!$B$7)-2,IF(MONTH(D17)&gt;=MONTH(公用信息!$B$7),"1～2年","2～3年"),IF(YEAR(D17)=YEAR(公用信息!$B$7)-3,IF(MONTH(D17)&gt;=MONTH(公用信息!$B$7),"2～3年","3年以上"), "3年以上")))))</f>
        <v/>
      </c>
      <c r="F17" s="328"/>
      <c r="G17" s="328"/>
      <c r="H17" s="328">
        <f t="shared" si="2"/>
        <v>0</v>
      </c>
      <c r="I17" s="328" t="str">
        <f t="shared" si="3"/>
        <v/>
      </c>
      <c r="J17" s="191"/>
      <c r="K17" s="179"/>
      <c r="L17" s="179"/>
      <c r="M17" s="179"/>
      <c r="N17" s="179"/>
      <c r="O17" s="179"/>
      <c r="P17" s="186"/>
    </row>
    <row r="18" spans="1:16" ht="16.5" customHeight="1">
      <c r="A18" s="176"/>
      <c r="B18" s="188"/>
      <c r="C18" s="176"/>
      <c r="D18" s="175"/>
      <c r="E18" s="374" t="str">
        <f>IF(D18="","",IF(YEAR(D18)=YEAR(公用信息!$B$7),"1年以内",IF(YEAR(D18)=YEAR(公用信息!$B$7)-1,IF(MONTH(D18)&gt;=MONTH(公用信息!$B$7),"1年以内","1～2年"),IF(YEAR(D18)=YEAR(公用信息!$B$7)-2,IF(MONTH(D18)&gt;=MONTH(公用信息!$B$7),"1～2年","2～3年"),IF(YEAR(D18)=YEAR(公用信息!$B$7)-3,IF(MONTH(D18)&gt;=MONTH(公用信息!$B$7),"2～3年","3年以上"), "3年以上")))))</f>
        <v/>
      </c>
      <c r="F18" s="328"/>
      <c r="G18" s="328"/>
      <c r="H18" s="328">
        <f t="shared" si="2"/>
        <v>0</v>
      </c>
      <c r="I18" s="328" t="str">
        <f t="shared" si="3"/>
        <v/>
      </c>
      <c r="J18" s="191"/>
      <c r="K18" s="179"/>
      <c r="L18" s="179"/>
      <c r="M18" s="179"/>
      <c r="N18" s="179"/>
      <c r="O18" s="179"/>
      <c r="P18" s="186"/>
    </row>
    <row r="19" spans="1:16" ht="16.5" customHeight="1">
      <c r="A19" s="176"/>
      <c r="B19" s="188"/>
      <c r="C19" s="176"/>
      <c r="D19" s="175"/>
      <c r="E19" s="374" t="str">
        <f>IF(D19="","",IF(YEAR(D19)=YEAR(公用信息!$B$7),"1年以内",IF(YEAR(D19)=YEAR(公用信息!$B$7)-1,IF(MONTH(D19)&gt;=MONTH(公用信息!$B$7),"1年以内","1～2年"),IF(YEAR(D19)=YEAR(公用信息!$B$7)-2,IF(MONTH(D19)&gt;=MONTH(公用信息!$B$7),"1～2年","2～3年"),IF(YEAR(D19)=YEAR(公用信息!$B$7)-3,IF(MONTH(D19)&gt;=MONTH(公用信息!$B$7),"2～3年","3年以上"), "3年以上")))))</f>
        <v/>
      </c>
      <c r="F19" s="328"/>
      <c r="G19" s="328"/>
      <c r="H19" s="328">
        <f t="shared" si="2"/>
        <v>0</v>
      </c>
      <c r="I19" s="328" t="str">
        <f t="shared" si="3"/>
        <v/>
      </c>
      <c r="J19" s="191"/>
      <c r="K19" s="179"/>
      <c r="L19" s="179"/>
      <c r="M19" s="179"/>
      <c r="N19" s="179"/>
      <c r="O19" s="179"/>
      <c r="P19" s="186"/>
    </row>
    <row r="20" spans="1:16" ht="16.5" customHeight="1">
      <c r="A20" s="176"/>
      <c r="B20" s="188"/>
      <c r="C20" s="176"/>
      <c r="D20" s="175"/>
      <c r="E20" s="374" t="str">
        <f>IF(D20="","",IF(YEAR(D20)=YEAR(公用信息!$B$7),"1年以内",IF(YEAR(D20)=YEAR(公用信息!$B$7)-1,IF(MONTH(D20)&gt;=MONTH(公用信息!$B$7),"1年以内","1～2年"),IF(YEAR(D20)=YEAR(公用信息!$B$7)-2,IF(MONTH(D20)&gt;=MONTH(公用信息!$B$7),"1～2年","2～3年"),IF(YEAR(D20)=YEAR(公用信息!$B$7)-3,IF(MONTH(D20)&gt;=MONTH(公用信息!$B$7),"2～3年","3年以上"), "3年以上")))))</f>
        <v/>
      </c>
      <c r="F20" s="328"/>
      <c r="G20" s="328"/>
      <c r="H20" s="328">
        <f t="shared" si="2"/>
        <v>0</v>
      </c>
      <c r="I20" s="328" t="str">
        <f t="shared" si="3"/>
        <v/>
      </c>
      <c r="J20" s="191"/>
      <c r="K20" s="179"/>
      <c r="L20" s="179"/>
      <c r="M20" s="179"/>
      <c r="N20" s="179"/>
      <c r="O20" s="179"/>
      <c r="P20" s="186"/>
    </row>
    <row r="21" spans="1:16" ht="16.5" customHeight="1">
      <c r="A21" s="176"/>
      <c r="B21" s="188"/>
      <c r="C21" s="176"/>
      <c r="D21" s="175"/>
      <c r="E21" s="374" t="str">
        <f>IF(D21="","",IF(YEAR(D21)=YEAR(公用信息!$B$7),"1年以内",IF(YEAR(D21)=YEAR(公用信息!$B$7)-1,IF(MONTH(D21)&gt;=MONTH(公用信息!$B$7),"1年以内","1～2年"),IF(YEAR(D21)=YEAR(公用信息!$B$7)-2,IF(MONTH(D21)&gt;=MONTH(公用信息!$B$7),"1～2年","2～3年"),IF(YEAR(D21)=YEAR(公用信息!$B$7)-3,IF(MONTH(D21)&gt;=MONTH(公用信息!$B$7),"2～3年","3年以上"), "3年以上")))))</f>
        <v/>
      </c>
      <c r="F21" s="328"/>
      <c r="G21" s="328"/>
      <c r="H21" s="328">
        <f t="shared" si="2"/>
        <v>0</v>
      </c>
      <c r="I21" s="328" t="str">
        <f t="shared" si="3"/>
        <v/>
      </c>
      <c r="J21" s="191"/>
      <c r="K21" s="179"/>
      <c r="L21" s="179"/>
      <c r="M21" s="179"/>
      <c r="N21" s="179"/>
      <c r="O21" s="179"/>
      <c r="P21" s="186"/>
    </row>
    <row r="22" spans="1:16" ht="16.5" customHeight="1">
      <c r="A22" s="176"/>
      <c r="B22" s="188"/>
      <c r="C22" s="176"/>
      <c r="D22" s="175"/>
      <c r="E22" s="374" t="str">
        <f>IF(D22="","",IF(YEAR(D22)=YEAR(公用信息!$B$7),"1年以内",IF(YEAR(D22)=YEAR(公用信息!$B$7)-1,IF(MONTH(D22)&gt;=MONTH(公用信息!$B$7),"1年以内","1～2年"),IF(YEAR(D22)=YEAR(公用信息!$B$7)-2,IF(MONTH(D22)&gt;=MONTH(公用信息!$B$7),"1～2年","2～3年"),IF(YEAR(D22)=YEAR(公用信息!$B$7)-3,IF(MONTH(D22)&gt;=MONTH(公用信息!$B$7),"2～3年","3年以上"), "3年以上")))))</f>
        <v/>
      </c>
      <c r="F22" s="328"/>
      <c r="G22" s="328"/>
      <c r="H22" s="328">
        <f t="shared" si="2"/>
        <v>0</v>
      </c>
      <c r="I22" s="328" t="str">
        <f t="shared" si="3"/>
        <v/>
      </c>
      <c r="J22" s="191"/>
      <c r="K22" s="179"/>
      <c r="L22" s="179"/>
      <c r="M22" s="179"/>
      <c r="N22" s="179"/>
      <c r="O22" s="179"/>
      <c r="P22" s="186"/>
    </row>
    <row r="23" spans="1:16" ht="16.5" customHeight="1">
      <c r="A23" s="176"/>
      <c r="B23" s="188"/>
      <c r="C23" s="176"/>
      <c r="D23" s="175"/>
      <c r="E23" s="374" t="str">
        <f>IF(D23="","",IF(YEAR(D23)=YEAR(公用信息!$B$7),"1年以内",IF(YEAR(D23)=YEAR(公用信息!$B$7)-1,IF(MONTH(D23)&gt;=MONTH(公用信息!$B$7),"1年以内","1～2年"),IF(YEAR(D23)=YEAR(公用信息!$B$7)-2,IF(MONTH(D23)&gt;=MONTH(公用信息!$B$7),"1～2年","2～3年"),IF(YEAR(D23)=YEAR(公用信息!$B$7)-3,IF(MONTH(D23)&gt;=MONTH(公用信息!$B$7),"2～3年","3年以上"), "3年以上")))))</f>
        <v/>
      </c>
      <c r="F23" s="328"/>
      <c r="G23" s="328"/>
      <c r="H23" s="328">
        <f t="shared" si="2"/>
        <v>0</v>
      </c>
      <c r="I23" s="328" t="str">
        <f t="shared" si="3"/>
        <v/>
      </c>
      <c r="J23" s="191"/>
      <c r="K23" s="179"/>
      <c r="L23" s="179"/>
      <c r="M23" s="179"/>
      <c r="N23" s="179"/>
      <c r="O23" s="179"/>
      <c r="P23" s="186"/>
    </row>
    <row r="24" spans="1:16" ht="16.5" customHeight="1">
      <c r="A24" s="176"/>
      <c r="B24" s="188"/>
      <c r="C24" s="176"/>
      <c r="D24" s="175"/>
      <c r="E24" s="374" t="str">
        <f>IF(D24="","",IF(YEAR(D24)=YEAR(公用信息!$B$7),"1年以内",IF(YEAR(D24)=YEAR(公用信息!$B$7)-1,IF(MONTH(D24)&gt;=MONTH(公用信息!$B$7),"1年以内","1～2年"),IF(YEAR(D24)=YEAR(公用信息!$B$7)-2,IF(MONTH(D24)&gt;=MONTH(公用信息!$B$7),"1～2年","2～3年"),IF(YEAR(D24)=YEAR(公用信息!$B$7)-3,IF(MONTH(D24)&gt;=MONTH(公用信息!$B$7),"2～3年","3年以上"), "3年以上")))))</f>
        <v/>
      </c>
      <c r="F24" s="328"/>
      <c r="G24" s="328"/>
      <c r="H24" s="328">
        <f t="shared" si="2"/>
        <v>0</v>
      </c>
      <c r="I24" s="328" t="str">
        <f t="shared" si="3"/>
        <v/>
      </c>
      <c r="J24" s="191"/>
      <c r="K24" s="179"/>
      <c r="L24" s="179"/>
      <c r="M24" s="179"/>
      <c r="N24" s="179"/>
      <c r="O24" s="179"/>
      <c r="P24" s="186"/>
    </row>
    <row r="25" spans="1:16" ht="16.5" customHeight="1">
      <c r="A25" s="176"/>
      <c r="B25" s="188"/>
      <c r="C25" s="176"/>
      <c r="D25" s="175"/>
      <c r="E25" s="374" t="str">
        <f>IF(D25="","",IF(YEAR(D25)=YEAR(公用信息!$B$7),"1年以内",IF(YEAR(D25)=YEAR(公用信息!$B$7)-1,IF(MONTH(D25)&gt;=MONTH(公用信息!$B$7),"1年以内","1～2年"),IF(YEAR(D25)=YEAR(公用信息!$B$7)-2,IF(MONTH(D25)&gt;=MONTH(公用信息!$B$7),"1～2年","2～3年"),IF(YEAR(D25)=YEAR(公用信息!$B$7)-3,IF(MONTH(D25)&gt;=MONTH(公用信息!$B$7),"2～3年","3年以上"), "3年以上")))))</f>
        <v/>
      </c>
      <c r="F25" s="328"/>
      <c r="G25" s="328"/>
      <c r="H25" s="328">
        <f t="shared" si="2"/>
        <v>0</v>
      </c>
      <c r="I25" s="328" t="str">
        <f t="shared" si="3"/>
        <v/>
      </c>
      <c r="J25" s="191"/>
      <c r="K25" s="179"/>
      <c r="L25" s="179"/>
      <c r="M25" s="179"/>
      <c r="N25" s="179"/>
      <c r="O25" s="179"/>
      <c r="P25" s="186"/>
    </row>
    <row r="26" spans="1:16" ht="16.5" customHeight="1">
      <c r="A26" s="176"/>
      <c r="B26" s="188"/>
      <c r="C26" s="176"/>
      <c r="D26" s="175"/>
      <c r="E26" s="374" t="str">
        <f>IF(D26="","",IF(YEAR(D26)=YEAR(公用信息!$B$7),"1年以内",IF(YEAR(D26)=YEAR(公用信息!$B$7)-1,IF(MONTH(D26)&gt;=MONTH(公用信息!$B$7),"1年以内","1～2年"),IF(YEAR(D26)=YEAR(公用信息!$B$7)-2,IF(MONTH(D26)&gt;=MONTH(公用信息!$B$7),"1～2年","2～3年"),IF(YEAR(D26)=YEAR(公用信息!$B$7)-3,IF(MONTH(D26)&gt;=MONTH(公用信息!$B$7),"2～3年","3年以上"), "3年以上")))))</f>
        <v/>
      </c>
      <c r="F26" s="328"/>
      <c r="G26" s="328"/>
      <c r="H26" s="328">
        <f t="shared" si="2"/>
        <v>0</v>
      </c>
      <c r="I26" s="328" t="str">
        <f t="shared" si="3"/>
        <v/>
      </c>
      <c r="J26" s="191"/>
      <c r="K26" s="179"/>
      <c r="L26" s="179"/>
      <c r="M26" s="179"/>
      <c r="N26" s="179"/>
      <c r="O26" s="179"/>
      <c r="P26" s="186"/>
    </row>
    <row r="27" spans="1:16" ht="16.5" customHeight="1">
      <c r="A27" s="522" t="s">
        <v>334</v>
      </c>
      <c r="B27" s="523"/>
      <c r="C27" s="176"/>
      <c r="D27" s="189"/>
      <c r="E27" s="176"/>
      <c r="F27" s="331">
        <f>ROUND(SUM(F6:F26),2)</f>
        <v>0</v>
      </c>
      <c r="G27" s="331">
        <f>ROUND(SUM(G6:G26),2)</f>
        <v>0</v>
      </c>
      <c r="H27" s="328">
        <f t="shared" si="2"/>
        <v>0</v>
      </c>
      <c r="I27" s="328" t="str">
        <f t="shared" si="3"/>
        <v/>
      </c>
      <c r="J27" s="191"/>
      <c r="K27" s="179"/>
      <c r="L27" s="179"/>
      <c r="M27" s="179"/>
      <c r="N27" s="179"/>
      <c r="O27" s="179"/>
      <c r="P27" s="186"/>
    </row>
    <row r="28" spans="1:16" ht="16.5" customHeight="1">
      <c r="A28" s="522" t="s">
        <v>323</v>
      </c>
      <c r="B28" s="523"/>
      <c r="C28" s="176"/>
      <c r="D28" s="189"/>
      <c r="E28" s="176"/>
      <c r="F28" s="331"/>
      <c r="G28" s="328"/>
      <c r="H28" s="328">
        <f t="shared" si="2"/>
        <v>0</v>
      </c>
      <c r="I28" s="328" t="str">
        <f t="shared" si="3"/>
        <v/>
      </c>
      <c r="J28" s="191"/>
      <c r="K28" s="179"/>
      <c r="L28" s="179"/>
      <c r="M28" s="179"/>
      <c r="N28" s="179"/>
      <c r="O28" s="179"/>
      <c r="P28" s="186"/>
    </row>
    <row r="29" spans="1:16" ht="16.5" customHeight="1">
      <c r="A29" s="546" t="s">
        <v>812</v>
      </c>
      <c r="B29" s="546"/>
      <c r="C29" s="191"/>
      <c r="D29" s="191"/>
      <c r="E29" s="191"/>
      <c r="F29" s="328">
        <f>ROUND(F27-F28,2)</f>
        <v>0</v>
      </c>
      <c r="G29" s="328">
        <f>ROUND(G27-G28,2)</f>
        <v>0</v>
      </c>
      <c r="H29" s="328">
        <f t="shared" si="2"/>
        <v>0</v>
      </c>
      <c r="I29" s="328" t="str">
        <f t="shared" si="3"/>
        <v/>
      </c>
      <c r="J29" s="191"/>
      <c r="K29" s="179"/>
      <c r="L29" s="179"/>
      <c r="M29" s="179"/>
      <c r="N29" s="179"/>
      <c r="O29" s="179"/>
      <c r="P29" s="186"/>
    </row>
    <row r="30" spans="1:16" ht="15.75" customHeight="1">
      <c r="A30" s="197"/>
      <c r="B30" s="197"/>
      <c r="C30" s="197"/>
      <c r="D30" s="197"/>
      <c r="E30" s="197"/>
      <c r="F30" s="197"/>
      <c r="G30" s="185"/>
      <c r="H30" s="185"/>
      <c r="I30" s="185"/>
      <c r="J30" s="185"/>
      <c r="K30" s="179"/>
      <c r="L30" s="179"/>
      <c r="M30" s="179"/>
      <c r="N30" s="179"/>
      <c r="O30" s="179"/>
      <c r="P30" s="186"/>
    </row>
    <row r="31" spans="1:16" ht="15.75" customHeight="1">
      <c r="A31" s="198"/>
      <c r="B31" s="199"/>
      <c r="C31" s="199"/>
      <c r="D31" s="199"/>
      <c r="E31" s="199"/>
      <c r="F31" s="199"/>
      <c r="G31" s="199"/>
      <c r="H31" s="199"/>
      <c r="I31" s="199"/>
      <c r="J31" s="19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5">
    <mergeCell ref="A29:B29"/>
    <mergeCell ref="A1:J1"/>
    <mergeCell ref="A2:J2"/>
    <mergeCell ref="A28:B28"/>
    <mergeCell ref="A27:B27"/>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P89"/>
  <sheetViews>
    <sheetView view="pageBreakPreview" zoomScaleNormal="100" zoomScaleSheetLayoutView="100" workbookViewId="0">
      <selection activeCell="A2" sqref="A2:K2"/>
    </sheetView>
  </sheetViews>
  <sheetFormatPr defaultColWidth="9" defaultRowHeight="15.75" customHeight="1"/>
  <cols>
    <col min="1" max="1" width="5" style="2" customWidth="1"/>
    <col min="2" max="2" width="22.5" style="2" customWidth="1"/>
    <col min="3" max="3" width="11.25" style="2" customWidth="1"/>
    <col min="4" max="4" width="11" style="2" customWidth="1"/>
    <col min="5" max="5" width="19.75" style="2" customWidth="1"/>
    <col min="6" max="6" width="9.625" style="2" customWidth="1"/>
    <col min="7" max="8" width="12.625" style="2" customWidth="1"/>
    <col min="9" max="9" width="10" style="2" customWidth="1"/>
    <col min="10" max="10" width="10.375" style="2" customWidth="1"/>
    <col min="11" max="16384" width="9" style="2"/>
  </cols>
  <sheetData>
    <row r="1" spans="1:16" s="15" customFormat="1" ht="30" customHeight="1">
      <c r="A1" s="519" t="s">
        <v>219</v>
      </c>
      <c r="B1" s="519"/>
      <c r="C1" s="519"/>
      <c r="D1" s="519"/>
      <c r="E1" s="519"/>
      <c r="F1" s="519"/>
      <c r="G1" s="519"/>
      <c r="H1" s="519"/>
      <c r="I1" s="519"/>
      <c r="J1" s="519"/>
      <c r="K1" s="519"/>
    </row>
    <row r="2" spans="1:16" ht="16.5" customHeight="1">
      <c r="A2" s="518" t="str">
        <f>公用信息!A8</f>
        <v>评估基准日：2018年11月30日</v>
      </c>
      <c r="B2" s="518"/>
      <c r="C2" s="518"/>
      <c r="D2" s="518"/>
      <c r="E2" s="518"/>
      <c r="F2" s="518"/>
      <c r="G2" s="518"/>
      <c r="H2" s="537"/>
      <c r="I2" s="537"/>
      <c r="J2" s="537"/>
      <c r="K2" s="537"/>
      <c r="L2" s="90"/>
      <c r="M2" s="90"/>
      <c r="N2" s="90"/>
      <c r="O2" s="90"/>
    </row>
    <row r="3" spans="1:16" ht="16.5" customHeight="1">
      <c r="A3" s="91"/>
      <c r="B3" s="91"/>
      <c r="C3" s="91"/>
      <c r="D3" s="91"/>
      <c r="E3" s="91"/>
      <c r="F3" s="91"/>
      <c r="G3" s="91"/>
      <c r="H3" s="157"/>
      <c r="I3" s="157"/>
      <c r="J3" s="157"/>
      <c r="K3" s="155" t="s">
        <v>574</v>
      </c>
      <c r="L3" s="90"/>
      <c r="M3" s="90"/>
      <c r="N3" s="90"/>
      <c r="O3" s="90"/>
    </row>
    <row r="4" spans="1:16" ht="16.5" customHeight="1">
      <c r="A4" s="89" t="str">
        <f>公用信息!A5</f>
        <v>被评估单位：中国劳动关系学院</v>
      </c>
      <c r="B4" s="90"/>
      <c r="C4" s="90"/>
      <c r="D4" s="90"/>
      <c r="E4" s="90"/>
      <c r="F4" s="90"/>
      <c r="G4" s="90"/>
      <c r="H4" s="90"/>
      <c r="I4" s="90"/>
      <c r="J4" s="90"/>
      <c r="K4" s="156" t="s">
        <v>291</v>
      </c>
      <c r="L4" s="90"/>
      <c r="M4" s="90"/>
      <c r="N4" s="90"/>
      <c r="O4" s="90"/>
    </row>
    <row r="5" spans="1:16" s="16" customFormat="1" ht="21" customHeight="1">
      <c r="A5" s="176" t="s">
        <v>36</v>
      </c>
      <c r="B5" s="176" t="s">
        <v>520</v>
      </c>
      <c r="C5" s="176" t="s">
        <v>50</v>
      </c>
      <c r="D5" s="176" t="s">
        <v>366</v>
      </c>
      <c r="E5" s="176" t="s">
        <v>367</v>
      </c>
      <c r="F5" s="176" t="s">
        <v>814</v>
      </c>
      <c r="G5" s="176" t="s">
        <v>51</v>
      </c>
      <c r="H5" s="176" t="s">
        <v>52</v>
      </c>
      <c r="I5" s="176" t="s">
        <v>321</v>
      </c>
      <c r="J5" s="176" t="s">
        <v>357</v>
      </c>
      <c r="K5" s="176" t="s">
        <v>331</v>
      </c>
      <c r="L5" s="245"/>
      <c r="M5" s="245"/>
      <c r="N5" s="245"/>
      <c r="O5" s="245"/>
      <c r="P5" s="265"/>
    </row>
    <row r="6" spans="1:16" ht="16.5" customHeight="1">
      <c r="A6" s="176"/>
      <c r="B6" s="188"/>
      <c r="C6" s="175"/>
      <c r="D6" s="178"/>
      <c r="E6" s="176"/>
      <c r="F6" s="176"/>
      <c r="G6" s="328"/>
      <c r="H6" s="328"/>
      <c r="I6" s="328">
        <f>H6-G6</f>
        <v>0</v>
      </c>
      <c r="J6" s="328" t="str">
        <f t="shared" ref="J6:J30" si="0">IF(G6=0,"",I6/G6*100)</f>
        <v/>
      </c>
      <c r="K6" s="191"/>
      <c r="L6" s="179"/>
      <c r="M6" s="179"/>
      <c r="N6" s="179"/>
      <c r="O6" s="179"/>
      <c r="P6" s="186"/>
    </row>
    <row r="7" spans="1:16" ht="16.5" customHeight="1">
      <c r="A7" s="298"/>
      <c r="B7" s="188"/>
      <c r="C7" s="175"/>
      <c r="D7" s="178"/>
      <c r="E7" s="298"/>
      <c r="F7" s="298"/>
      <c r="G7" s="328"/>
      <c r="H7" s="328"/>
      <c r="I7" s="328">
        <f t="shared" ref="I7:I29" si="1">H7-G7</f>
        <v>0</v>
      </c>
      <c r="J7" s="328" t="str">
        <f t="shared" si="0"/>
        <v/>
      </c>
      <c r="K7" s="191"/>
      <c r="L7" s="179"/>
      <c r="M7" s="179"/>
      <c r="N7" s="179"/>
      <c r="O7" s="179"/>
      <c r="P7" s="186"/>
    </row>
    <row r="8" spans="1:16" ht="16.5" customHeight="1">
      <c r="A8" s="298"/>
      <c r="B8" s="188"/>
      <c r="C8" s="175"/>
      <c r="D8" s="178"/>
      <c r="E8" s="298"/>
      <c r="F8" s="298"/>
      <c r="G8" s="328"/>
      <c r="H8" s="328"/>
      <c r="I8" s="328">
        <f t="shared" si="1"/>
        <v>0</v>
      </c>
      <c r="J8" s="328" t="str">
        <f t="shared" si="0"/>
        <v/>
      </c>
      <c r="K8" s="191"/>
      <c r="L8" s="179"/>
      <c r="M8" s="179"/>
      <c r="N8" s="179"/>
      <c r="O8" s="179"/>
      <c r="P8" s="186"/>
    </row>
    <row r="9" spans="1:16" ht="16.5" customHeight="1">
      <c r="A9" s="176"/>
      <c r="B9" s="188"/>
      <c r="C9" s="175"/>
      <c r="D9" s="178"/>
      <c r="E9" s="176"/>
      <c r="F9" s="176"/>
      <c r="G9" s="328"/>
      <c r="H9" s="328"/>
      <c r="I9" s="328">
        <f t="shared" si="1"/>
        <v>0</v>
      </c>
      <c r="J9" s="328" t="str">
        <f t="shared" si="0"/>
        <v/>
      </c>
      <c r="K9" s="191"/>
      <c r="L9" s="179"/>
      <c r="M9" s="179"/>
      <c r="N9" s="179"/>
      <c r="O9" s="179"/>
      <c r="P9" s="186"/>
    </row>
    <row r="10" spans="1:16" ht="16.5" customHeight="1">
      <c r="A10" s="176"/>
      <c r="B10" s="188"/>
      <c r="C10" s="175"/>
      <c r="D10" s="178"/>
      <c r="E10" s="176"/>
      <c r="F10" s="176"/>
      <c r="G10" s="328"/>
      <c r="H10" s="328"/>
      <c r="I10" s="328">
        <f t="shared" si="1"/>
        <v>0</v>
      </c>
      <c r="J10" s="328" t="str">
        <f t="shared" si="0"/>
        <v/>
      </c>
      <c r="K10" s="191"/>
      <c r="L10" s="179"/>
      <c r="M10" s="179"/>
      <c r="N10" s="179"/>
      <c r="O10" s="179"/>
      <c r="P10" s="186"/>
    </row>
    <row r="11" spans="1:16" ht="16.5" customHeight="1">
      <c r="A11" s="176"/>
      <c r="B11" s="188"/>
      <c r="C11" s="175"/>
      <c r="D11" s="178"/>
      <c r="E11" s="176"/>
      <c r="F11" s="176"/>
      <c r="G11" s="328"/>
      <c r="H11" s="328"/>
      <c r="I11" s="328">
        <f t="shared" si="1"/>
        <v>0</v>
      </c>
      <c r="J11" s="328" t="str">
        <f t="shared" si="0"/>
        <v/>
      </c>
      <c r="K11" s="191"/>
      <c r="L11" s="179"/>
      <c r="M11" s="179"/>
      <c r="N11" s="179"/>
      <c r="O11" s="179"/>
      <c r="P11" s="186"/>
    </row>
    <row r="12" spans="1:16" ht="16.5" customHeight="1">
      <c r="A12" s="176"/>
      <c r="B12" s="188"/>
      <c r="C12" s="175"/>
      <c r="D12" s="178"/>
      <c r="E12" s="176"/>
      <c r="F12" s="176"/>
      <c r="G12" s="328"/>
      <c r="H12" s="328"/>
      <c r="I12" s="328">
        <f t="shared" si="1"/>
        <v>0</v>
      </c>
      <c r="J12" s="328" t="str">
        <f t="shared" si="0"/>
        <v/>
      </c>
      <c r="K12" s="191"/>
      <c r="L12" s="179"/>
      <c r="M12" s="179"/>
      <c r="N12" s="179"/>
      <c r="O12" s="179"/>
      <c r="P12" s="186"/>
    </row>
    <row r="13" spans="1:16" ht="16.5" customHeight="1">
      <c r="A13" s="176"/>
      <c r="B13" s="188"/>
      <c r="C13" s="175"/>
      <c r="D13" s="178"/>
      <c r="E13" s="176"/>
      <c r="F13" s="176"/>
      <c r="G13" s="328"/>
      <c r="H13" s="328"/>
      <c r="I13" s="328">
        <f t="shared" si="1"/>
        <v>0</v>
      </c>
      <c r="J13" s="328" t="str">
        <f t="shared" si="0"/>
        <v/>
      </c>
      <c r="K13" s="191"/>
      <c r="L13" s="179"/>
      <c r="M13" s="179"/>
      <c r="N13" s="179"/>
      <c r="O13" s="179"/>
      <c r="P13" s="186"/>
    </row>
    <row r="14" spans="1:16" ht="16.5" customHeight="1">
      <c r="A14" s="176"/>
      <c r="B14" s="188"/>
      <c r="C14" s="175"/>
      <c r="D14" s="178"/>
      <c r="E14" s="176"/>
      <c r="F14" s="176"/>
      <c r="G14" s="328"/>
      <c r="H14" s="328"/>
      <c r="I14" s="328">
        <f t="shared" si="1"/>
        <v>0</v>
      </c>
      <c r="J14" s="328" t="str">
        <f t="shared" si="0"/>
        <v/>
      </c>
      <c r="K14" s="191"/>
      <c r="L14" s="179"/>
      <c r="M14" s="179"/>
      <c r="N14" s="179"/>
      <c r="O14" s="179"/>
      <c r="P14" s="186"/>
    </row>
    <row r="15" spans="1:16" ht="16.5" customHeight="1">
      <c r="A15" s="176"/>
      <c r="B15" s="188"/>
      <c r="C15" s="175"/>
      <c r="D15" s="178"/>
      <c r="E15" s="176"/>
      <c r="F15" s="176"/>
      <c r="G15" s="328"/>
      <c r="H15" s="328"/>
      <c r="I15" s="328">
        <f t="shared" si="1"/>
        <v>0</v>
      </c>
      <c r="J15" s="328" t="str">
        <f t="shared" si="0"/>
        <v/>
      </c>
      <c r="K15" s="191"/>
      <c r="L15" s="179"/>
      <c r="M15" s="179"/>
      <c r="N15" s="179"/>
      <c r="O15" s="179"/>
      <c r="P15" s="186"/>
    </row>
    <row r="16" spans="1:16" ht="16.5" customHeight="1">
      <c r="A16" s="298"/>
      <c r="B16" s="188"/>
      <c r="C16" s="175"/>
      <c r="D16" s="178"/>
      <c r="E16" s="298"/>
      <c r="F16" s="298"/>
      <c r="G16" s="328"/>
      <c r="H16" s="328"/>
      <c r="I16" s="328">
        <f t="shared" si="1"/>
        <v>0</v>
      </c>
      <c r="J16" s="328" t="str">
        <f t="shared" si="0"/>
        <v/>
      </c>
      <c r="K16" s="191"/>
      <c r="L16" s="179"/>
      <c r="M16" s="179"/>
      <c r="N16" s="179"/>
      <c r="O16" s="179"/>
      <c r="P16" s="186"/>
    </row>
    <row r="17" spans="1:16" ht="16.5" customHeight="1">
      <c r="A17" s="176"/>
      <c r="B17" s="188"/>
      <c r="C17" s="175"/>
      <c r="D17" s="178"/>
      <c r="E17" s="176"/>
      <c r="F17" s="176"/>
      <c r="G17" s="328"/>
      <c r="H17" s="328"/>
      <c r="I17" s="328">
        <f t="shared" si="1"/>
        <v>0</v>
      </c>
      <c r="J17" s="328" t="str">
        <f t="shared" si="0"/>
        <v/>
      </c>
      <c r="K17" s="191"/>
      <c r="L17" s="179"/>
      <c r="M17" s="179"/>
      <c r="N17" s="179"/>
      <c r="O17" s="179"/>
      <c r="P17" s="186"/>
    </row>
    <row r="18" spans="1:16" ht="16.5" customHeight="1">
      <c r="A18" s="176"/>
      <c r="B18" s="188"/>
      <c r="C18" s="175"/>
      <c r="D18" s="178"/>
      <c r="E18" s="176"/>
      <c r="F18" s="176"/>
      <c r="G18" s="328"/>
      <c r="H18" s="328"/>
      <c r="I18" s="328">
        <f t="shared" si="1"/>
        <v>0</v>
      </c>
      <c r="J18" s="328" t="str">
        <f t="shared" si="0"/>
        <v/>
      </c>
      <c r="K18" s="191"/>
      <c r="L18" s="179"/>
      <c r="M18" s="179"/>
      <c r="N18" s="179"/>
      <c r="O18" s="179"/>
      <c r="P18" s="186"/>
    </row>
    <row r="19" spans="1:16" ht="16.5" customHeight="1">
      <c r="A19" s="176"/>
      <c r="B19" s="188"/>
      <c r="C19" s="175"/>
      <c r="D19" s="178"/>
      <c r="E19" s="176"/>
      <c r="F19" s="176"/>
      <c r="G19" s="328"/>
      <c r="H19" s="328"/>
      <c r="I19" s="328">
        <f t="shared" si="1"/>
        <v>0</v>
      </c>
      <c r="J19" s="328" t="str">
        <f t="shared" si="0"/>
        <v/>
      </c>
      <c r="K19" s="191"/>
      <c r="L19" s="179"/>
      <c r="M19" s="179"/>
      <c r="N19" s="179"/>
      <c r="O19" s="179"/>
      <c r="P19" s="186"/>
    </row>
    <row r="20" spans="1:16" ht="16.5" customHeight="1">
      <c r="A20" s="176"/>
      <c r="B20" s="188"/>
      <c r="C20" s="175"/>
      <c r="D20" s="178"/>
      <c r="E20" s="176"/>
      <c r="F20" s="176"/>
      <c r="G20" s="328"/>
      <c r="H20" s="328"/>
      <c r="I20" s="328">
        <f t="shared" si="1"/>
        <v>0</v>
      </c>
      <c r="J20" s="328" t="str">
        <f t="shared" si="0"/>
        <v/>
      </c>
      <c r="K20" s="191"/>
      <c r="L20" s="179"/>
      <c r="M20" s="179"/>
      <c r="N20" s="179"/>
      <c r="O20" s="179"/>
      <c r="P20" s="186"/>
    </row>
    <row r="21" spans="1:16" ht="16.5" customHeight="1">
      <c r="A21" s="176"/>
      <c r="B21" s="188"/>
      <c r="C21" s="175"/>
      <c r="D21" s="178"/>
      <c r="E21" s="176"/>
      <c r="F21" s="176"/>
      <c r="G21" s="328"/>
      <c r="H21" s="328"/>
      <c r="I21" s="328">
        <f t="shared" si="1"/>
        <v>0</v>
      </c>
      <c r="J21" s="328" t="str">
        <f t="shared" si="0"/>
        <v/>
      </c>
      <c r="K21" s="191"/>
      <c r="L21" s="179"/>
      <c r="M21" s="179"/>
      <c r="N21" s="179"/>
      <c r="O21" s="179"/>
      <c r="P21" s="186"/>
    </row>
    <row r="22" spans="1:16" ht="16.5" customHeight="1">
      <c r="A22" s="176"/>
      <c r="B22" s="188"/>
      <c r="C22" s="175"/>
      <c r="D22" s="178"/>
      <c r="E22" s="176"/>
      <c r="F22" s="176"/>
      <c r="G22" s="328"/>
      <c r="H22" s="328"/>
      <c r="I22" s="328">
        <f t="shared" si="1"/>
        <v>0</v>
      </c>
      <c r="J22" s="328" t="str">
        <f t="shared" si="0"/>
        <v/>
      </c>
      <c r="K22" s="191"/>
      <c r="L22" s="179"/>
      <c r="M22" s="179"/>
      <c r="N22" s="179"/>
      <c r="O22" s="179"/>
      <c r="P22" s="186"/>
    </row>
    <row r="23" spans="1:16" ht="16.5" customHeight="1">
      <c r="A23" s="176"/>
      <c r="B23" s="188"/>
      <c r="C23" s="175"/>
      <c r="D23" s="178"/>
      <c r="E23" s="176"/>
      <c r="F23" s="176"/>
      <c r="G23" s="328"/>
      <c r="H23" s="328"/>
      <c r="I23" s="328">
        <f t="shared" si="1"/>
        <v>0</v>
      </c>
      <c r="J23" s="328" t="str">
        <f t="shared" si="0"/>
        <v/>
      </c>
      <c r="K23" s="191"/>
      <c r="L23" s="179"/>
      <c r="M23" s="179"/>
      <c r="N23" s="179"/>
      <c r="O23" s="179"/>
      <c r="P23" s="186"/>
    </row>
    <row r="24" spans="1:16" ht="16.5" customHeight="1">
      <c r="A24" s="176"/>
      <c r="B24" s="188"/>
      <c r="C24" s="175"/>
      <c r="D24" s="178"/>
      <c r="E24" s="176"/>
      <c r="F24" s="176"/>
      <c r="G24" s="328"/>
      <c r="H24" s="328"/>
      <c r="I24" s="328">
        <f t="shared" si="1"/>
        <v>0</v>
      </c>
      <c r="J24" s="328" t="str">
        <f t="shared" si="0"/>
        <v/>
      </c>
      <c r="K24" s="191"/>
      <c r="L24" s="179"/>
      <c r="M24" s="179"/>
      <c r="N24" s="179"/>
      <c r="O24" s="179"/>
      <c r="P24" s="186"/>
    </row>
    <row r="25" spans="1:16" ht="16.5" customHeight="1">
      <c r="A25" s="176"/>
      <c r="B25" s="188"/>
      <c r="C25" s="175"/>
      <c r="D25" s="178"/>
      <c r="E25" s="176"/>
      <c r="F25" s="176"/>
      <c r="G25" s="328"/>
      <c r="H25" s="328"/>
      <c r="I25" s="328">
        <f t="shared" si="1"/>
        <v>0</v>
      </c>
      <c r="J25" s="328" t="str">
        <f t="shared" si="0"/>
        <v/>
      </c>
      <c r="K25" s="191"/>
      <c r="L25" s="179"/>
      <c r="M25" s="179"/>
      <c r="N25" s="179"/>
      <c r="O25" s="179"/>
      <c r="P25" s="186"/>
    </row>
    <row r="26" spans="1:16" ht="16.5" customHeight="1">
      <c r="A26" s="176"/>
      <c r="B26" s="188"/>
      <c r="C26" s="175"/>
      <c r="D26" s="178"/>
      <c r="E26" s="176"/>
      <c r="F26" s="176"/>
      <c r="G26" s="328"/>
      <c r="H26" s="328"/>
      <c r="I26" s="328">
        <f t="shared" si="1"/>
        <v>0</v>
      </c>
      <c r="J26" s="328" t="str">
        <f t="shared" si="0"/>
        <v/>
      </c>
      <c r="K26" s="191"/>
      <c r="L26" s="179"/>
      <c r="M26" s="179"/>
      <c r="N26" s="179"/>
      <c r="O26" s="179"/>
      <c r="P26" s="186"/>
    </row>
    <row r="27" spans="1:16" ht="16.5" customHeight="1">
      <c r="A27" s="176"/>
      <c r="B27" s="188"/>
      <c r="C27" s="175"/>
      <c r="D27" s="178"/>
      <c r="E27" s="176"/>
      <c r="F27" s="176"/>
      <c r="G27" s="328"/>
      <c r="H27" s="328"/>
      <c r="I27" s="328">
        <f t="shared" si="1"/>
        <v>0</v>
      </c>
      <c r="J27" s="328" t="str">
        <f t="shared" si="0"/>
        <v/>
      </c>
      <c r="K27" s="191"/>
      <c r="L27" s="179"/>
      <c r="M27" s="179"/>
      <c r="N27" s="179"/>
      <c r="O27" s="179"/>
      <c r="P27" s="186"/>
    </row>
    <row r="28" spans="1:16" ht="16.5" customHeight="1">
      <c r="A28" s="176"/>
      <c r="B28" s="188"/>
      <c r="C28" s="175"/>
      <c r="D28" s="178"/>
      <c r="E28" s="176"/>
      <c r="F28" s="176"/>
      <c r="G28" s="328"/>
      <c r="H28" s="328"/>
      <c r="I28" s="328">
        <f t="shared" si="1"/>
        <v>0</v>
      </c>
      <c r="J28" s="328" t="str">
        <f t="shared" si="0"/>
        <v/>
      </c>
      <c r="K28" s="191"/>
      <c r="L28" s="179"/>
      <c r="M28" s="179"/>
      <c r="N28" s="179"/>
      <c r="O28" s="179"/>
      <c r="P28" s="186"/>
    </row>
    <row r="29" spans="1:16" ht="16.5" customHeight="1">
      <c r="A29" s="176"/>
      <c r="B29" s="188"/>
      <c r="C29" s="175"/>
      <c r="D29" s="178"/>
      <c r="E29" s="176"/>
      <c r="F29" s="176"/>
      <c r="G29" s="328"/>
      <c r="H29" s="328"/>
      <c r="I29" s="328">
        <f t="shared" si="1"/>
        <v>0</v>
      </c>
      <c r="J29" s="328" t="str">
        <f t="shared" si="0"/>
        <v/>
      </c>
      <c r="K29" s="191"/>
      <c r="L29" s="179"/>
      <c r="M29" s="179"/>
      <c r="N29" s="179"/>
      <c r="O29" s="179"/>
      <c r="P29" s="186"/>
    </row>
    <row r="30" spans="1:16" ht="18" customHeight="1">
      <c r="A30" s="522" t="s">
        <v>334</v>
      </c>
      <c r="B30" s="523"/>
      <c r="C30" s="191"/>
      <c r="D30" s="178"/>
      <c r="E30" s="191"/>
      <c r="F30" s="191"/>
      <c r="G30" s="328">
        <f>ROUND(SUM(G6:G29),2)</f>
        <v>0</v>
      </c>
      <c r="H30" s="328">
        <f>ROUND(SUM(H6:H29),2)</f>
        <v>0</v>
      </c>
      <c r="I30" s="328">
        <f t="shared" ref="I30" si="2">H30-G30</f>
        <v>0</v>
      </c>
      <c r="J30" s="328" t="str">
        <f t="shared" si="0"/>
        <v/>
      </c>
      <c r="K30" s="191"/>
      <c r="L30" s="179"/>
      <c r="M30" s="179"/>
      <c r="N30" s="179"/>
      <c r="O30" s="179"/>
      <c r="P30" s="186"/>
    </row>
    <row r="31" spans="1:16" ht="15.75" customHeight="1">
      <c r="A31" s="193"/>
      <c r="B31" s="193"/>
      <c r="C31" s="193"/>
      <c r="D31" s="193"/>
      <c r="E31" s="216"/>
      <c r="F31" s="216"/>
      <c r="G31" s="185"/>
      <c r="H31" s="185"/>
      <c r="I31" s="185"/>
      <c r="J31" s="185"/>
      <c r="K31" s="185"/>
      <c r="L31" s="179"/>
      <c r="M31" s="179"/>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3">
    <mergeCell ref="A1:K1"/>
    <mergeCell ref="A2:K2"/>
    <mergeCell ref="A30:B30"/>
  </mergeCells>
  <phoneticPr fontId="8"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47"/>
  <sheetViews>
    <sheetView workbookViewId="0">
      <selection activeCell="H43" sqref="H43:I43"/>
    </sheetView>
  </sheetViews>
  <sheetFormatPr defaultColWidth="7" defaultRowHeight="18" customHeight="1"/>
  <cols>
    <col min="1" max="1" width="21.375" style="40" bestFit="1" customWidth="1"/>
    <col min="2" max="2" width="4.5" style="41" bestFit="1" customWidth="1"/>
    <col min="3" max="4" width="17.125" style="38" bestFit="1" customWidth="1"/>
    <col min="5" max="5" width="8.375" style="40" bestFit="1" customWidth="1"/>
    <col min="6" max="6" width="23" style="40" bestFit="1" customWidth="1"/>
    <col min="7" max="7" width="4.625" style="41" bestFit="1" customWidth="1"/>
    <col min="8" max="9" width="20.5" style="38" bestFit="1" customWidth="1"/>
    <col min="10" max="10" width="15.625" style="40" bestFit="1" customWidth="1"/>
    <col min="11" max="16384" width="7" style="40"/>
  </cols>
  <sheetData>
    <row r="1" spans="1:10" s="36" customFormat="1" ht="18" customHeight="1">
      <c r="A1" s="34" t="s">
        <v>90</v>
      </c>
      <c r="B1" s="35"/>
      <c r="C1" s="35"/>
      <c r="D1" s="35"/>
      <c r="E1" s="35"/>
      <c r="F1" s="35"/>
      <c r="G1" s="35"/>
      <c r="H1" s="35"/>
      <c r="I1" s="35"/>
      <c r="J1" s="35"/>
    </row>
    <row r="2" spans="1:10" s="36" customFormat="1" ht="18" customHeight="1">
      <c r="A2" s="508" t="s">
        <v>43</v>
      </c>
      <c r="B2" s="509"/>
      <c r="C2" s="509"/>
      <c r="D2" s="509"/>
      <c r="E2" s="509"/>
      <c r="F2" s="509"/>
      <c r="G2" s="509"/>
      <c r="H2" s="509"/>
      <c r="I2" s="509"/>
      <c r="J2" s="509"/>
    </row>
    <row r="3" spans="1:10" s="37" customFormat="1" ht="18" customHeight="1">
      <c r="A3" s="510" t="s">
        <v>160</v>
      </c>
      <c r="B3" s="510"/>
      <c r="C3" s="510"/>
      <c r="D3" s="510"/>
      <c r="E3" s="510"/>
      <c r="F3" s="510"/>
      <c r="G3" s="510"/>
      <c r="H3" s="510"/>
      <c r="I3" s="510"/>
      <c r="J3" s="510"/>
    </row>
    <row r="4" spans="1:10" ht="18" customHeight="1">
      <c r="A4" s="511" t="e">
        <v>#REF!</v>
      </c>
      <c r="B4" s="512"/>
      <c r="C4" s="512"/>
      <c r="E4" s="39"/>
      <c r="J4" s="42" t="s">
        <v>44</v>
      </c>
    </row>
    <row r="5" spans="1:10" s="46" customFormat="1" ht="18" customHeight="1">
      <c r="A5" s="43" t="s">
        <v>35</v>
      </c>
      <c r="B5" s="43" t="s">
        <v>36</v>
      </c>
      <c r="C5" s="43" t="s">
        <v>37</v>
      </c>
      <c r="D5" s="43" t="s">
        <v>38</v>
      </c>
      <c r="E5" s="44" t="s">
        <v>45</v>
      </c>
      <c r="F5" s="45" t="s">
        <v>39</v>
      </c>
      <c r="G5" s="43" t="s">
        <v>36</v>
      </c>
      <c r="H5" s="43" t="s">
        <v>37</v>
      </c>
      <c r="I5" s="43" t="s">
        <v>38</v>
      </c>
      <c r="J5" s="43" t="s">
        <v>45</v>
      </c>
    </row>
    <row r="6" spans="1:10" s="55" customFormat="1" ht="18" customHeight="1">
      <c r="A6" s="47" t="s">
        <v>91</v>
      </c>
      <c r="B6" s="48">
        <v>1</v>
      </c>
      <c r="C6" s="49"/>
      <c r="D6" s="49"/>
      <c r="E6" s="50"/>
      <c r="F6" s="51" t="s">
        <v>40</v>
      </c>
      <c r="G6" s="52">
        <v>41</v>
      </c>
      <c r="H6" s="53"/>
      <c r="I6" s="53"/>
      <c r="J6" s="54"/>
    </row>
    <row r="7" spans="1:10" s="55" customFormat="1" ht="18" customHeight="1">
      <c r="A7" s="56" t="s">
        <v>92</v>
      </c>
      <c r="B7" s="48">
        <v>2</v>
      </c>
      <c r="C7" s="57"/>
      <c r="D7" s="57"/>
      <c r="E7" s="50"/>
      <c r="F7" s="51" t="s">
        <v>93</v>
      </c>
      <c r="G7" s="52">
        <v>42</v>
      </c>
      <c r="H7" s="57"/>
      <c r="I7" s="57"/>
      <c r="J7" s="54"/>
    </row>
    <row r="8" spans="1:10" s="55" customFormat="1" ht="18" customHeight="1">
      <c r="A8" s="56" t="s">
        <v>94</v>
      </c>
      <c r="B8" s="48">
        <v>3</v>
      </c>
      <c r="C8" s="57"/>
      <c r="D8" s="57"/>
      <c r="E8" s="58"/>
      <c r="F8" s="51" t="s">
        <v>95</v>
      </c>
      <c r="G8" s="52">
        <v>45</v>
      </c>
      <c r="H8" s="57"/>
      <c r="I8" s="57"/>
      <c r="J8" s="33"/>
    </row>
    <row r="9" spans="1:10" s="55" customFormat="1" ht="18" customHeight="1">
      <c r="A9" s="56" t="s">
        <v>96</v>
      </c>
      <c r="B9" s="48">
        <v>4</v>
      </c>
      <c r="C9" s="57"/>
      <c r="D9" s="57"/>
      <c r="E9" s="58"/>
      <c r="F9" s="51" t="s">
        <v>97</v>
      </c>
      <c r="G9" s="52">
        <v>46</v>
      </c>
      <c r="H9" s="57"/>
      <c r="I9" s="57"/>
      <c r="J9" s="33"/>
    </row>
    <row r="10" spans="1:10" s="55" customFormat="1" ht="18" customHeight="1">
      <c r="A10" s="56" t="s">
        <v>98</v>
      </c>
      <c r="B10" s="48">
        <v>5</v>
      </c>
      <c r="C10" s="57"/>
      <c r="D10" s="57"/>
      <c r="E10" s="50"/>
      <c r="F10" s="51" t="s">
        <v>99</v>
      </c>
      <c r="G10" s="52">
        <v>47</v>
      </c>
      <c r="H10" s="57"/>
      <c r="I10" s="57"/>
      <c r="J10" s="54"/>
    </row>
    <row r="11" spans="1:10" s="55" customFormat="1" ht="18" customHeight="1">
      <c r="A11" s="56" t="s">
        <v>100</v>
      </c>
      <c r="B11" s="48">
        <v>6</v>
      </c>
      <c r="C11" s="57"/>
      <c r="D11" s="57"/>
      <c r="E11" s="50"/>
      <c r="F11" s="51" t="s">
        <v>101</v>
      </c>
      <c r="G11" s="52">
        <v>48</v>
      </c>
      <c r="H11" s="57"/>
      <c r="I11" s="57"/>
      <c r="J11" s="54"/>
    </row>
    <row r="12" spans="1:10" s="55" customFormat="1" ht="18" customHeight="1">
      <c r="A12" s="56" t="s">
        <v>102</v>
      </c>
      <c r="B12" s="48">
        <v>7</v>
      </c>
      <c r="C12" s="57"/>
      <c r="D12" s="57"/>
      <c r="E12" s="50"/>
      <c r="F12" s="51" t="s">
        <v>103</v>
      </c>
      <c r="G12" s="52">
        <v>49</v>
      </c>
      <c r="H12" s="57"/>
      <c r="I12" s="57"/>
      <c r="J12" s="54"/>
    </row>
    <row r="13" spans="1:10" s="55" customFormat="1" ht="18" customHeight="1">
      <c r="A13" s="56" t="s">
        <v>104</v>
      </c>
      <c r="B13" s="48">
        <v>8</v>
      </c>
      <c r="C13" s="53"/>
      <c r="D13" s="53"/>
      <c r="E13" s="50"/>
      <c r="F13" s="51" t="s">
        <v>105</v>
      </c>
      <c r="G13" s="52">
        <v>50</v>
      </c>
      <c r="H13" s="57"/>
      <c r="I13" s="57"/>
      <c r="J13" s="54"/>
    </row>
    <row r="14" spans="1:10" s="55" customFormat="1" ht="18" customHeight="1">
      <c r="A14" s="56" t="s">
        <v>106</v>
      </c>
      <c r="B14" s="48">
        <v>9</v>
      </c>
      <c r="C14" s="53"/>
      <c r="D14" s="53"/>
      <c r="E14" s="58"/>
      <c r="F14" s="51" t="s">
        <v>107</v>
      </c>
      <c r="G14" s="52">
        <v>51</v>
      </c>
      <c r="H14" s="57"/>
      <c r="I14" s="57"/>
      <c r="J14" s="33"/>
    </row>
    <row r="15" spans="1:10" s="55" customFormat="1" ht="18" customHeight="1">
      <c r="A15" s="56" t="s">
        <v>108</v>
      </c>
      <c r="B15" s="48">
        <v>10</v>
      </c>
      <c r="C15" s="53"/>
      <c r="D15" s="53"/>
      <c r="E15" s="58"/>
      <c r="F15" s="51" t="s">
        <v>109</v>
      </c>
      <c r="G15" s="52">
        <v>52</v>
      </c>
      <c r="H15" s="57"/>
      <c r="I15" s="57"/>
      <c r="J15" s="33"/>
    </row>
    <row r="16" spans="1:10" s="55" customFormat="1" ht="18" customHeight="1">
      <c r="A16" s="56" t="s">
        <v>110</v>
      </c>
      <c r="B16" s="48">
        <v>11</v>
      </c>
      <c r="C16" s="53"/>
      <c r="D16" s="53"/>
      <c r="E16" s="58"/>
      <c r="F16" s="51" t="s">
        <v>111</v>
      </c>
      <c r="G16" s="52">
        <v>53</v>
      </c>
      <c r="H16" s="57"/>
      <c r="I16" s="57"/>
      <c r="J16" s="33"/>
    </row>
    <row r="17" spans="1:10" s="55" customFormat="1" ht="18" customHeight="1">
      <c r="A17" s="56" t="s">
        <v>112</v>
      </c>
      <c r="B17" s="48">
        <v>12</v>
      </c>
      <c r="C17" s="53"/>
      <c r="D17" s="53"/>
      <c r="E17" s="58"/>
      <c r="F17" s="51" t="s">
        <v>113</v>
      </c>
      <c r="G17" s="52">
        <v>54</v>
      </c>
      <c r="H17" s="57"/>
      <c r="I17" s="57"/>
      <c r="J17" s="33"/>
    </row>
    <row r="18" spans="1:10" s="55" customFormat="1" ht="18" customHeight="1">
      <c r="A18" s="56" t="s">
        <v>100</v>
      </c>
      <c r="B18" s="48">
        <v>13</v>
      </c>
      <c r="C18" s="53"/>
      <c r="D18" s="53"/>
      <c r="E18" s="58"/>
      <c r="F18" s="51" t="s">
        <v>114</v>
      </c>
      <c r="G18" s="52">
        <v>52</v>
      </c>
      <c r="H18" s="57"/>
      <c r="I18" s="57"/>
      <c r="J18" s="33"/>
    </row>
    <row r="19" spans="1:10" s="55" customFormat="1" ht="18" customHeight="1">
      <c r="A19" s="56" t="s">
        <v>115</v>
      </c>
      <c r="B19" s="48">
        <v>14</v>
      </c>
      <c r="C19" s="57"/>
      <c r="D19" s="57"/>
      <c r="E19" s="58"/>
      <c r="F19" s="51" t="s">
        <v>116</v>
      </c>
      <c r="G19" s="52">
        <v>53</v>
      </c>
      <c r="H19" s="57"/>
      <c r="I19" s="57"/>
      <c r="J19" s="33"/>
    </row>
    <row r="20" spans="1:10" s="55" customFormat="1" ht="18" customHeight="1">
      <c r="A20" s="56" t="s">
        <v>117</v>
      </c>
      <c r="B20" s="48">
        <v>15</v>
      </c>
      <c r="C20" s="53"/>
      <c r="D20" s="53"/>
      <c r="E20" s="58"/>
      <c r="F20" s="51" t="s">
        <v>118</v>
      </c>
      <c r="G20" s="52">
        <v>54</v>
      </c>
      <c r="H20" s="57"/>
      <c r="I20" s="57"/>
      <c r="J20" s="33"/>
    </row>
    <row r="21" spans="1:10" s="55" customFormat="1" ht="18" customHeight="1">
      <c r="A21" s="56" t="s">
        <v>119</v>
      </c>
      <c r="B21" s="48">
        <v>16</v>
      </c>
      <c r="C21" s="53"/>
      <c r="D21" s="53"/>
      <c r="E21" s="58"/>
      <c r="F21" s="59" t="s">
        <v>120</v>
      </c>
      <c r="G21" s="52">
        <v>55</v>
      </c>
      <c r="H21" s="57">
        <f>SUM(H7:H20)</f>
        <v>0</v>
      </c>
      <c r="I21" s="57">
        <f>SUM(I7:I20)</f>
        <v>0</v>
      </c>
      <c r="J21" s="33"/>
    </row>
    <row r="22" spans="1:10" s="55" customFormat="1" ht="18" customHeight="1">
      <c r="A22" s="56" t="s">
        <v>121</v>
      </c>
      <c r="B22" s="48">
        <v>17</v>
      </c>
      <c r="C22" s="53"/>
      <c r="D22" s="53"/>
      <c r="E22" s="58"/>
      <c r="F22" s="51"/>
      <c r="G22" s="52"/>
      <c r="H22" s="57"/>
      <c r="I22" s="57"/>
      <c r="J22" s="54"/>
    </row>
    <row r="23" spans="1:10" s="55" customFormat="1" ht="18" customHeight="1">
      <c r="A23" s="56" t="s">
        <v>122</v>
      </c>
      <c r="B23" s="48">
        <v>18</v>
      </c>
      <c r="C23" s="53"/>
      <c r="D23" s="53"/>
      <c r="E23" s="58"/>
      <c r="F23" s="51"/>
      <c r="G23" s="52"/>
      <c r="H23" s="57"/>
      <c r="I23" s="57"/>
      <c r="J23" s="33"/>
    </row>
    <row r="24" spans="1:10" s="55" customFormat="1" ht="18" customHeight="1">
      <c r="A24" s="56" t="s">
        <v>123</v>
      </c>
      <c r="B24" s="48">
        <v>19</v>
      </c>
      <c r="C24" s="53"/>
      <c r="D24" s="53"/>
      <c r="E24" s="58"/>
      <c r="F24" s="51" t="s">
        <v>124</v>
      </c>
      <c r="G24" s="52">
        <v>56</v>
      </c>
      <c r="H24" s="57"/>
      <c r="I24" s="57"/>
      <c r="J24" s="33"/>
    </row>
    <row r="25" spans="1:10" s="55" customFormat="1" ht="18" customHeight="1">
      <c r="A25" s="60" t="s">
        <v>12</v>
      </c>
      <c r="B25" s="48">
        <v>20</v>
      </c>
      <c r="C25" s="53">
        <f>SUM(C7:C9,C12:C16,C19:C24)</f>
        <v>0</v>
      </c>
      <c r="D25" s="53">
        <f>SUM(D7:D9,D12:D16,D19:D24)</f>
        <v>0</v>
      </c>
      <c r="E25" s="58"/>
      <c r="F25" s="51" t="s">
        <v>125</v>
      </c>
      <c r="G25" s="52">
        <v>57</v>
      </c>
      <c r="H25" s="57"/>
      <c r="I25" s="57"/>
      <c r="J25" s="33"/>
    </row>
    <row r="26" spans="1:10" s="55" customFormat="1" ht="18" customHeight="1">
      <c r="A26" s="61" t="s">
        <v>126</v>
      </c>
      <c r="B26" s="48">
        <v>21</v>
      </c>
      <c r="C26" s="53"/>
      <c r="D26" s="53"/>
      <c r="E26" s="58"/>
      <c r="F26" s="51" t="s">
        <v>127</v>
      </c>
      <c r="G26" s="52">
        <v>58</v>
      </c>
      <c r="H26" s="57"/>
      <c r="I26" s="57"/>
      <c r="J26" s="54"/>
    </row>
    <row r="27" spans="1:10" s="55" customFormat="1" ht="18" customHeight="1">
      <c r="A27" s="56" t="s">
        <v>128</v>
      </c>
      <c r="B27" s="48">
        <v>22</v>
      </c>
      <c r="C27" s="53"/>
      <c r="D27" s="53"/>
      <c r="E27" s="58"/>
      <c r="F27" s="51" t="s">
        <v>129</v>
      </c>
      <c r="G27" s="52">
        <v>59</v>
      </c>
      <c r="H27" s="57"/>
      <c r="I27" s="57"/>
      <c r="J27" s="54"/>
    </row>
    <row r="28" spans="1:10" s="55" customFormat="1" ht="18" customHeight="1">
      <c r="A28" s="56" t="s">
        <v>130</v>
      </c>
      <c r="B28" s="48">
        <v>23</v>
      </c>
      <c r="C28" s="53"/>
      <c r="D28" s="53"/>
      <c r="E28" s="50"/>
      <c r="F28" s="51" t="s">
        <v>131</v>
      </c>
      <c r="G28" s="52">
        <v>60</v>
      </c>
      <c r="H28" s="53"/>
      <c r="I28" s="53"/>
      <c r="J28" s="54"/>
    </row>
    <row r="29" spans="1:10" s="55" customFormat="1" ht="18" customHeight="1">
      <c r="A29" s="56" t="s">
        <v>132</v>
      </c>
      <c r="B29" s="48">
        <v>24</v>
      </c>
      <c r="C29" s="53"/>
      <c r="D29" s="53"/>
      <c r="E29" s="50"/>
      <c r="F29" s="51" t="s">
        <v>133</v>
      </c>
      <c r="G29" s="52">
        <v>61</v>
      </c>
      <c r="H29" s="53"/>
      <c r="I29" s="53"/>
      <c r="J29" s="54"/>
    </row>
    <row r="30" spans="1:10" s="55" customFormat="1" ht="18" customHeight="1">
      <c r="A30" s="56" t="s">
        <v>134</v>
      </c>
      <c r="B30" s="48">
        <v>25</v>
      </c>
      <c r="C30" s="53"/>
      <c r="D30" s="53"/>
      <c r="E30" s="50"/>
      <c r="F30" s="59" t="s">
        <v>135</v>
      </c>
      <c r="G30" s="52">
        <v>62</v>
      </c>
      <c r="H30" s="57">
        <f>SUM(H24:H29)</f>
        <v>0</v>
      </c>
      <c r="I30" s="57">
        <f>SUM(I24:I29)</f>
        <v>0</v>
      </c>
      <c r="J30" s="54"/>
    </row>
    <row r="31" spans="1:10" s="55" customFormat="1" ht="18" customHeight="1">
      <c r="A31" s="56" t="s">
        <v>136</v>
      </c>
      <c r="B31" s="48">
        <v>26</v>
      </c>
      <c r="C31" s="53"/>
      <c r="D31" s="53"/>
      <c r="E31" s="50"/>
      <c r="F31" s="51"/>
      <c r="G31" s="52"/>
      <c r="H31" s="57"/>
      <c r="I31" s="57"/>
      <c r="J31" s="54"/>
    </row>
    <row r="32" spans="1:10" s="55" customFormat="1" ht="18" customHeight="1">
      <c r="A32" s="56" t="s">
        <v>137</v>
      </c>
      <c r="B32" s="48">
        <v>27</v>
      </c>
      <c r="C32" s="53"/>
      <c r="D32" s="53"/>
      <c r="E32" s="50"/>
      <c r="F32" s="62" t="s">
        <v>138</v>
      </c>
      <c r="G32" s="52">
        <v>63</v>
      </c>
      <c r="H32" s="63">
        <f>H21+H30</f>
        <v>0</v>
      </c>
      <c r="I32" s="63">
        <f>I21+I30</f>
        <v>0</v>
      </c>
      <c r="J32" s="64"/>
    </row>
    <row r="33" spans="1:10" s="55" customFormat="1" ht="18" customHeight="1">
      <c r="A33" s="56" t="s">
        <v>139</v>
      </c>
      <c r="B33" s="48">
        <v>28</v>
      </c>
      <c r="C33" s="53"/>
      <c r="D33" s="53"/>
      <c r="E33" s="50"/>
      <c r="F33" s="51"/>
      <c r="G33" s="52"/>
      <c r="H33" s="57"/>
      <c r="I33" s="57"/>
      <c r="J33" s="54"/>
    </row>
    <row r="34" spans="1:10" s="55" customFormat="1" ht="18" customHeight="1">
      <c r="A34" s="56" t="s">
        <v>140</v>
      </c>
      <c r="B34" s="48">
        <v>29</v>
      </c>
      <c r="C34" s="53"/>
      <c r="D34" s="53"/>
      <c r="E34" s="50"/>
      <c r="F34" s="51"/>
      <c r="G34" s="52"/>
      <c r="H34" s="57"/>
      <c r="I34" s="57"/>
      <c r="J34" s="54"/>
    </row>
    <row r="35" spans="1:10" s="55" customFormat="1" ht="18" customHeight="1">
      <c r="A35" s="56" t="s">
        <v>141</v>
      </c>
      <c r="B35" s="48">
        <v>30</v>
      </c>
      <c r="C35" s="53"/>
      <c r="D35" s="53"/>
      <c r="E35" s="58"/>
      <c r="F35" s="51"/>
      <c r="G35" s="52"/>
      <c r="H35" s="57"/>
      <c r="I35" s="57"/>
      <c r="J35" s="54"/>
    </row>
    <row r="36" spans="1:10" s="55" customFormat="1" ht="18" customHeight="1">
      <c r="A36" s="60" t="s">
        <v>34</v>
      </c>
      <c r="B36" s="48">
        <v>31</v>
      </c>
      <c r="C36" s="53">
        <f>SUM(C31,C32,C33,C34,C35)</f>
        <v>0</v>
      </c>
      <c r="D36" s="53">
        <f>SUM(D31,D32,D33,D34,D35)</f>
        <v>0</v>
      </c>
      <c r="E36" s="58"/>
      <c r="F36" s="51"/>
      <c r="G36" s="52"/>
      <c r="H36" s="57"/>
      <c r="I36" s="57"/>
      <c r="J36" s="54"/>
    </row>
    <row r="37" spans="1:10" s="55" customFormat="1" ht="18" customHeight="1">
      <c r="A37" s="61" t="s">
        <v>142</v>
      </c>
      <c r="B37" s="48">
        <v>32</v>
      </c>
      <c r="C37" s="53">
        <f>SUM(C38:C39)</f>
        <v>0</v>
      </c>
      <c r="D37" s="53">
        <f>SUM(D38:D39)</f>
        <v>0</v>
      </c>
      <c r="E37" s="58"/>
      <c r="F37" s="51" t="s">
        <v>41</v>
      </c>
      <c r="G37" s="52">
        <v>64</v>
      </c>
      <c r="H37" s="53"/>
      <c r="I37" s="53"/>
      <c r="J37" s="54"/>
    </row>
    <row r="38" spans="1:10" s="55" customFormat="1" ht="18" customHeight="1">
      <c r="A38" s="56" t="s">
        <v>143</v>
      </c>
      <c r="B38" s="48">
        <v>33</v>
      </c>
      <c r="C38" s="53"/>
      <c r="D38" s="53"/>
      <c r="E38" s="58"/>
      <c r="F38" s="51" t="s">
        <v>144</v>
      </c>
      <c r="G38" s="52">
        <v>65</v>
      </c>
      <c r="H38" s="57"/>
      <c r="I38" s="57"/>
      <c r="J38" s="54"/>
    </row>
    <row r="39" spans="1:10" s="55" customFormat="1" ht="18" customHeight="1">
      <c r="A39" s="56" t="s">
        <v>145</v>
      </c>
      <c r="B39" s="48">
        <v>34</v>
      </c>
      <c r="C39" s="53"/>
      <c r="D39" s="53"/>
      <c r="E39" s="50"/>
      <c r="F39" s="51" t="s">
        <v>146</v>
      </c>
      <c r="G39" s="52">
        <v>66</v>
      </c>
      <c r="H39" s="57"/>
      <c r="I39" s="57"/>
      <c r="J39" s="54"/>
    </row>
    <row r="40" spans="1:10" s="55" customFormat="1" ht="18" customHeight="1">
      <c r="A40" s="61" t="s">
        <v>147</v>
      </c>
      <c r="B40" s="48">
        <v>35</v>
      </c>
      <c r="C40" s="53">
        <f>SUM(C41:C42)</f>
        <v>0</v>
      </c>
      <c r="D40" s="53">
        <f>SUM(D41:D42)</f>
        <v>0</v>
      </c>
      <c r="E40" s="50"/>
      <c r="F40" s="51" t="s">
        <v>148</v>
      </c>
      <c r="G40" s="52">
        <v>67</v>
      </c>
      <c r="H40" s="53"/>
      <c r="I40" s="53"/>
      <c r="J40" s="54"/>
    </row>
    <row r="41" spans="1:10" s="55" customFormat="1" ht="18" customHeight="1">
      <c r="A41" s="56" t="s">
        <v>149</v>
      </c>
      <c r="B41" s="48">
        <v>36</v>
      </c>
      <c r="C41" s="53"/>
      <c r="D41" s="53"/>
      <c r="E41" s="65"/>
      <c r="F41" s="51" t="s">
        <v>150</v>
      </c>
      <c r="G41" s="52">
        <v>68</v>
      </c>
      <c r="H41" s="57"/>
      <c r="I41" s="57"/>
      <c r="J41" s="33"/>
    </row>
    <row r="42" spans="1:10" s="55" customFormat="1" ht="18" customHeight="1">
      <c r="A42" s="56" t="s">
        <v>151</v>
      </c>
      <c r="B42" s="48">
        <v>37</v>
      </c>
      <c r="C42" s="53"/>
      <c r="D42" s="53"/>
      <c r="E42" s="50"/>
      <c r="F42" s="66" t="s">
        <v>152</v>
      </c>
      <c r="G42" s="52">
        <v>69</v>
      </c>
      <c r="H42" s="57"/>
      <c r="I42" s="57"/>
      <c r="J42" s="33"/>
    </row>
    <row r="43" spans="1:10" s="55" customFormat="1" ht="18" customHeight="1">
      <c r="A43" s="56" t="s">
        <v>153</v>
      </c>
      <c r="B43" s="48">
        <v>38</v>
      </c>
      <c r="C43" s="53"/>
      <c r="D43" s="53"/>
      <c r="E43" s="50"/>
      <c r="F43" s="51" t="s">
        <v>154</v>
      </c>
      <c r="G43" s="52">
        <v>70</v>
      </c>
      <c r="H43" s="57"/>
      <c r="I43" s="57"/>
      <c r="J43" s="33"/>
    </row>
    <row r="44" spans="1:10" s="55" customFormat="1" ht="18" customHeight="1">
      <c r="A44" s="56" t="s">
        <v>155</v>
      </c>
      <c r="B44" s="48">
        <v>39</v>
      </c>
      <c r="C44" s="53"/>
      <c r="D44" s="53"/>
      <c r="E44" s="50"/>
      <c r="F44" s="67" t="s">
        <v>156</v>
      </c>
      <c r="G44" s="52">
        <v>71</v>
      </c>
      <c r="H44" s="68">
        <f>SUM(H38:H43)-H41</f>
        <v>0</v>
      </c>
      <c r="I44" s="68">
        <f>SUM(I38:I43)-I41</f>
        <v>0</v>
      </c>
      <c r="J44" s="69"/>
    </row>
    <row r="45" spans="1:10" ht="18" customHeight="1">
      <c r="A45" s="70" t="s">
        <v>157</v>
      </c>
      <c r="B45" s="48">
        <v>40</v>
      </c>
      <c r="C45" s="71">
        <f>C25+C26+C36+C37+C40+C43+C44</f>
        <v>0</v>
      </c>
      <c r="D45" s="71">
        <f>D25+D26+D36+D37+D40+D43+D44</f>
        <v>0</v>
      </c>
      <c r="E45" s="72"/>
      <c r="F45" s="67" t="s">
        <v>158</v>
      </c>
      <c r="G45" s="48">
        <v>72</v>
      </c>
      <c r="H45" s="68">
        <f>H32+H44</f>
        <v>0</v>
      </c>
      <c r="I45" s="68">
        <f>I32+I44</f>
        <v>0</v>
      </c>
      <c r="J45" s="73"/>
    </row>
    <row r="46" spans="1:10" ht="18" customHeight="1">
      <c r="A46" s="74"/>
      <c r="B46" s="48"/>
      <c r="C46" s="53"/>
      <c r="D46" s="53"/>
      <c r="E46" s="75"/>
      <c r="F46" s="51" t="s">
        <v>42</v>
      </c>
      <c r="G46" s="48">
        <v>73</v>
      </c>
      <c r="H46" s="53">
        <f>H45-C45</f>
        <v>0</v>
      </c>
      <c r="I46" s="53">
        <f>I45-D45</f>
        <v>0</v>
      </c>
      <c r="J46" s="76"/>
    </row>
    <row r="47" spans="1:10" ht="18" customHeight="1">
      <c r="C47" s="77" t="s">
        <v>48</v>
      </c>
      <c r="D47" s="40"/>
      <c r="E47" s="55" t="s">
        <v>46</v>
      </c>
      <c r="H47" s="78" t="s">
        <v>47</v>
      </c>
      <c r="I47" s="40"/>
    </row>
  </sheetData>
  <mergeCells count="3">
    <mergeCell ref="A2:J2"/>
    <mergeCell ref="A3:J3"/>
    <mergeCell ref="A4:C4"/>
  </mergeCells>
  <phoneticPr fontId="8" type="noConversion"/>
  <hyperlinks>
    <hyperlink ref="A1" location="索引目录!C4" display="负债表"/>
  </hyperlinks>
  <pageMargins left="0.75" right="0.75" top="1" bottom="1" header="0.5" footer="0.5"/>
  <pageSetup paperSize="9" orientation="portrait" verticalDpi="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P88"/>
  <sheetViews>
    <sheetView view="pageBreakPreview" zoomScaleNormal="100" zoomScaleSheetLayoutView="100" workbookViewId="0">
      <selection activeCell="F11" sqref="F11"/>
    </sheetView>
  </sheetViews>
  <sheetFormatPr defaultColWidth="9" defaultRowHeight="15.75" customHeight="1"/>
  <cols>
    <col min="1" max="1" width="5.5" style="2" customWidth="1"/>
    <col min="2" max="2" width="23.125" style="2" customWidth="1"/>
    <col min="3" max="3" width="11.5" style="2" customWidth="1"/>
    <col min="4" max="4" width="20.625" style="2" customWidth="1"/>
    <col min="5" max="5" width="15.5" style="2" customWidth="1"/>
    <col min="6" max="6" width="15.625" style="2" customWidth="1"/>
    <col min="7" max="7" width="12.125" style="2" customWidth="1"/>
    <col min="8" max="8" width="11.25" style="2" customWidth="1"/>
    <col min="9" max="9" width="16.25" style="2" customWidth="1"/>
    <col min="10" max="16384" width="9" style="2"/>
  </cols>
  <sheetData>
    <row r="1" spans="1:16" s="15" customFormat="1" ht="30" customHeight="1">
      <c r="A1" s="519" t="s">
        <v>218</v>
      </c>
      <c r="B1" s="519"/>
      <c r="C1" s="519"/>
      <c r="D1" s="519"/>
      <c r="E1" s="519"/>
      <c r="F1" s="519"/>
      <c r="G1" s="519"/>
      <c r="H1" s="519"/>
      <c r="I1" s="519"/>
    </row>
    <row r="2" spans="1:16" ht="16.5" customHeight="1">
      <c r="A2" s="518" t="str">
        <f>公用信息!A8</f>
        <v>评估基准日：2018年11月30日</v>
      </c>
      <c r="B2" s="518"/>
      <c r="C2" s="518"/>
      <c r="D2" s="518"/>
      <c r="E2" s="518"/>
      <c r="F2" s="518"/>
      <c r="G2" s="518"/>
      <c r="H2" s="537"/>
      <c r="I2" s="537"/>
      <c r="J2" s="90"/>
      <c r="K2" s="90"/>
      <c r="L2" s="90"/>
      <c r="M2" s="90"/>
      <c r="N2" s="90"/>
      <c r="O2" s="90"/>
    </row>
    <row r="3" spans="1:16" ht="16.5" customHeight="1">
      <c r="A3" s="91"/>
      <c r="B3" s="91"/>
      <c r="C3" s="91"/>
      <c r="D3" s="91"/>
      <c r="E3" s="91"/>
      <c r="F3" s="91"/>
      <c r="G3" s="91"/>
      <c r="H3" s="157"/>
      <c r="I3" s="155" t="s">
        <v>572</v>
      </c>
      <c r="J3" s="90"/>
      <c r="K3" s="90"/>
      <c r="L3" s="90"/>
      <c r="M3" s="90"/>
      <c r="N3" s="90"/>
      <c r="O3" s="90"/>
    </row>
    <row r="4" spans="1:16" ht="16.5" customHeight="1">
      <c r="A4" s="89" t="str">
        <f>公用信息!A5</f>
        <v>被评估单位：中国劳动关系学院</v>
      </c>
      <c r="B4" s="90"/>
      <c r="C4" s="90"/>
      <c r="D4" s="90"/>
      <c r="E4" s="90"/>
      <c r="F4" s="90"/>
      <c r="G4" s="90"/>
      <c r="H4" s="90"/>
      <c r="I4" s="156" t="s">
        <v>291</v>
      </c>
      <c r="J4" s="90"/>
      <c r="K4" s="90"/>
      <c r="L4" s="90"/>
      <c r="M4" s="90"/>
      <c r="N4" s="90"/>
      <c r="O4" s="90"/>
    </row>
    <row r="5" spans="1:16" s="16" customFormat="1" ht="16.5" customHeight="1">
      <c r="A5" s="176" t="s">
        <v>36</v>
      </c>
      <c r="B5" s="176" t="s">
        <v>336</v>
      </c>
      <c r="C5" s="176" t="s">
        <v>50</v>
      </c>
      <c r="D5" s="176" t="s">
        <v>573</v>
      </c>
      <c r="E5" s="176" t="s">
        <v>51</v>
      </c>
      <c r="F5" s="176" t="s">
        <v>52</v>
      </c>
      <c r="G5" s="176" t="s">
        <v>321</v>
      </c>
      <c r="H5" s="176" t="s">
        <v>357</v>
      </c>
      <c r="I5" s="176" t="s">
        <v>331</v>
      </c>
      <c r="J5" s="245"/>
      <c r="K5" s="245"/>
      <c r="L5" s="245"/>
      <c r="M5" s="245"/>
      <c r="N5" s="245"/>
      <c r="O5" s="245"/>
      <c r="P5" s="265"/>
    </row>
    <row r="6" spans="1:16" ht="16.5" customHeight="1">
      <c r="A6" s="176"/>
      <c r="B6" s="188"/>
      <c r="C6" s="175"/>
      <c r="D6" s="191"/>
      <c r="E6" s="328"/>
      <c r="F6" s="328"/>
      <c r="G6" s="328">
        <f>F6-E6</f>
        <v>0</v>
      </c>
      <c r="H6" s="328" t="str">
        <f>IF(E6=0,"",G6/E6*100)</f>
        <v/>
      </c>
      <c r="I6" s="191"/>
      <c r="J6" s="179"/>
      <c r="K6" s="179"/>
      <c r="L6" s="179"/>
      <c r="M6" s="179"/>
      <c r="N6" s="179"/>
      <c r="O6" s="179"/>
      <c r="P6" s="186"/>
    </row>
    <row r="7" spans="1:16" ht="16.5" customHeight="1">
      <c r="A7" s="176"/>
      <c r="B7" s="188"/>
      <c r="C7" s="175"/>
      <c r="D7" s="191"/>
      <c r="E7" s="328"/>
      <c r="F7" s="328"/>
      <c r="G7" s="328">
        <f t="shared" ref="G7:G29" si="0">F7-E7</f>
        <v>0</v>
      </c>
      <c r="H7" s="328" t="str">
        <f t="shared" ref="H7:H29" si="1">IF(E7=0,"",G7/E7*100)</f>
        <v/>
      </c>
      <c r="I7" s="191"/>
      <c r="J7" s="179"/>
      <c r="K7" s="179"/>
      <c r="L7" s="179"/>
      <c r="M7" s="179"/>
      <c r="N7" s="179"/>
      <c r="O7" s="179"/>
      <c r="P7" s="186"/>
    </row>
    <row r="8" spans="1:16" ht="16.5" customHeight="1">
      <c r="A8" s="298"/>
      <c r="B8" s="188"/>
      <c r="C8" s="175"/>
      <c r="D8" s="191"/>
      <c r="E8" s="328"/>
      <c r="F8" s="328"/>
      <c r="G8" s="328">
        <f t="shared" si="0"/>
        <v>0</v>
      </c>
      <c r="H8" s="328" t="str">
        <f t="shared" si="1"/>
        <v/>
      </c>
      <c r="I8" s="191"/>
      <c r="J8" s="179"/>
      <c r="K8" s="179"/>
      <c r="L8" s="179"/>
      <c r="M8" s="179"/>
      <c r="N8" s="179"/>
      <c r="O8" s="179"/>
      <c r="P8" s="186"/>
    </row>
    <row r="9" spans="1:16" ht="16.5" customHeight="1">
      <c r="A9" s="298"/>
      <c r="B9" s="188"/>
      <c r="C9" s="175"/>
      <c r="D9" s="191"/>
      <c r="E9" s="328"/>
      <c r="F9" s="328"/>
      <c r="G9" s="328">
        <f t="shared" si="0"/>
        <v>0</v>
      </c>
      <c r="H9" s="328" t="str">
        <f t="shared" si="1"/>
        <v/>
      </c>
      <c r="I9" s="191"/>
      <c r="J9" s="179"/>
      <c r="K9" s="179"/>
      <c r="L9" s="179"/>
      <c r="M9" s="179"/>
      <c r="N9" s="179"/>
      <c r="O9" s="179"/>
      <c r="P9" s="186"/>
    </row>
    <row r="10" spans="1:16" ht="16.5" customHeight="1">
      <c r="A10" s="176"/>
      <c r="B10" s="188"/>
      <c r="C10" s="175"/>
      <c r="D10" s="191"/>
      <c r="E10" s="328"/>
      <c r="F10" s="328"/>
      <c r="G10" s="328">
        <f t="shared" si="0"/>
        <v>0</v>
      </c>
      <c r="H10" s="328" t="str">
        <f t="shared" si="1"/>
        <v/>
      </c>
      <c r="I10" s="191"/>
      <c r="J10" s="179"/>
      <c r="K10" s="179"/>
      <c r="L10" s="179"/>
      <c r="M10" s="179"/>
      <c r="N10" s="179"/>
      <c r="O10" s="179"/>
      <c r="P10" s="186"/>
    </row>
    <row r="11" spans="1:16" ht="16.5" customHeight="1">
      <c r="A11" s="176"/>
      <c r="B11" s="188"/>
      <c r="C11" s="175"/>
      <c r="D11" s="191"/>
      <c r="E11" s="328"/>
      <c r="F11" s="328"/>
      <c r="G11" s="328">
        <f t="shared" si="0"/>
        <v>0</v>
      </c>
      <c r="H11" s="328" t="str">
        <f t="shared" si="1"/>
        <v/>
      </c>
      <c r="I11" s="191"/>
      <c r="J11" s="179"/>
      <c r="K11" s="179"/>
      <c r="L11" s="179"/>
      <c r="M11" s="179"/>
      <c r="N11" s="179"/>
      <c r="O11" s="179"/>
      <c r="P11" s="186"/>
    </row>
    <row r="12" spans="1:16" ht="16.5" customHeight="1">
      <c r="A12" s="176"/>
      <c r="B12" s="188"/>
      <c r="C12" s="175"/>
      <c r="D12" s="191"/>
      <c r="E12" s="328"/>
      <c r="F12" s="328"/>
      <c r="G12" s="328">
        <f t="shared" si="0"/>
        <v>0</v>
      </c>
      <c r="H12" s="328" t="str">
        <f t="shared" si="1"/>
        <v/>
      </c>
      <c r="I12" s="191"/>
      <c r="J12" s="179"/>
      <c r="K12" s="179"/>
      <c r="L12" s="179"/>
      <c r="M12" s="179"/>
      <c r="N12" s="179"/>
      <c r="O12" s="179"/>
      <c r="P12" s="186"/>
    </row>
    <row r="13" spans="1:16" ht="16.5" customHeight="1">
      <c r="A13" s="176"/>
      <c r="B13" s="188"/>
      <c r="C13" s="175"/>
      <c r="D13" s="191"/>
      <c r="E13" s="328"/>
      <c r="F13" s="328"/>
      <c r="G13" s="328">
        <f t="shared" si="0"/>
        <v>0</v>
      </c>
      <c r="H13" s="328" t="str">
        <f t="shared" si="1"/>
        <v/>
      </c>
      <c r="I13" s="191"/>
      <c r="J13" s="179"/>
      <c r="K13" s="179"/>
      <c r="L13" s="179"/>
      <c r="M13" s="179"/>
      <c r="N13" s="179"/>
      <c r="O13" s="179"/>
      <c r="P13" s="186"/>
    </row>
    <row r="14" spans="1:16" ht="16.5" customHeight="1">
      <c r="A14" s="176"/>
      <c r="B14" s="188"/>
      <c r="C14" s="175"/>
      <c r="D14" s="191"/>
      <c r="E14" s="328"/>
      <c r="F14" s="328"/>
      <c r="G14" s="328">
        <f t="shared" si="0"/>
        <v>0</v>
      </c>
      <c r="H14" s="328" t="str">
        <f t="shared" si="1"/>
        <v/>
      </c>
      <c r="I14" s="191"/>
      <c r="J14" s="179"/>
      <c r="K14" s="179"/>
      <c r="L14" s="179"/>
      <c r="M14" s="179"/>
      <c r="N14" s="179"/>
      <c r="O14" s="179"/>
      <c r="P14" s="186"/>
    </row>
    <row r="15" spans="1:16" ht="16.5" customHeight="1">
      <c r="A15" s="176"/>
      <c r="B15" s="188"/>
      <c r="C15" s="175"/>
      <c r="D15" s="191"/>
      <c r="E15" s="328"/>
      <c r="F15" s="328"/>
      <c r="G15" s="328">
        <f t="shared" si="0"/>
        <v>0</v>
      </c>
      <c r="H15" s="328" t="str">
        <f t="shared" si="1"/>
        <v/>
      </c>
      <c r="I15" s="191"/>
      <c r="J15" s="179"/>
      <c r="K15" s="179"/>
      <c r="L15" s="179"/>
      <c r="M15" s="179"/>
      <c r="N15" s="179"/>
      <c r="O15" s="179"/>
      <c r="P15" s="186"/>
    </row>
    <row r="16" spans="1:16" ht="16.5" customHeight="1">
      <c r="A16" s="176"/>
      <c r="B16" s="188"/>
      <c r="C16" s="175"/>
      <c r="D16" s="191"/>
      <c r="E16" s="328"/>
      <c r="F16" s="328"/>
      <c r="G16" s="328">
        <f t="shared" si="0"/>
        <v>0</v>
      </c>
      <c r="H16" s="328" t="str">
        <f t="shared" si="1"/>
        <v/>
      </c>
      <c r="I16" s="191"/>
      <c r="J16" s="179"/>
      <c r="K16" s="179"/>
      <c r="L16" s="179"/>
      <c r="M16" s="179"/>
      <c r="N16" s="179"/>
      <c r="O16" s="179"/>
      <c r="P16" s="186"/>
    </row>
    <row r="17" spans="1:16" ht="16.5" customHeight="1">
      <c r="A17" s="176"/>
      <c r="B17" s="188"/>
      <c r="C17" s="175"/>
      <c r="D17" s="191"/>
      <c r="E17" s="328"/>
      <c r="F17" s="328"/>
      <c r="G17" s="328">
        <f t="shared" si="0"/>
        <v>0</v>
      </c>
      <c r="H17" s="328" t="str">
        <f t="shared" si="1"/>
        <v/>
      </c>
      <c r="I17" s="191"/>
      <c r="J17" s="179"/>
      <c r="K17" s="179"/>
      <c r="L17" s="179"/>
      <c r="M17" s="179"/>
      <c r="N17" s="179"/>
      <c r="O17" s="179"/>
      <c r="P17" s="186"/>
    </row>
    <row r="18" spans="1:16" ht="16.5" customHeight="1">
      <c r="A18" s="176"/>
      <c r="B18" s="188"/>
      <c r="C18" s="175"/>
      <c r="D18" s="191"/>
      <c r="E18" s="328"/>
      <c r="F18" s="328"/>
      <c r="G18" s="328">
        <f t="shared" si="0"/>
        <v>0</v>
      </c>
      <c r="H18" s="328" t="str">
        <f t="shared" si="1"/>
        <v/>
      </c>
      <c r="I18" s="191"/>
      <c r="J18" s="179"/>
      <c r="K18" s="179"/>
      <c r="L18" s="179"/>
      <c r="M18" s="179"/>
      <c r="N18" s="179"/>
      <c r="O18" s="179"/>
      <c r="P18" s="186"/>
    </row>
    <row r="19" spans="1:16" ht="16.5" customHeight="1">
      <c r="A19" s="176"/>
      <c r="B19" s="188"/>
      <c r="C19" s="175"/>
      <c r="D19" s="191"/>
      <c r="E19" s="328"/>
      <c r="F19" s="328"/>
      <c r="G19" s="328">
        <f t="shared" si="0"/>
        <v>0</v>
      </c>
      <c r="H19" s="328" t="str">
        <f t="shared" si="1"/>
        <v/>
      </c>
      <c r="I19" s="191"/>
      <c r="J19" s="179"/>
      <c r="K19" s="179"/>
      <c r="L19" s="179"/>
      <c r="M19" s="179"/>
      <c r="N19" s="179"/>
      <c r="O19" s="179"/>
      <c r="P19" s="186"/>
    </row>
    <row r="20" spans="1:16" ht="16.5" customHeight="1">
      <c r="A20" s="176"/>
      <c r="B20" s="188"/>
      <c r="C20" s="175"/>
      <c r="D20" s="191"/>
      <c r="E20" s="328"/>
      <c r="F20" s="328"/>
      <c r="G20" s="328">
        <f t="shared" si="0"/>
        <v>0</v>
      </c>
      <c r="H20" s="328" t="str">
        <f t="shared" si="1"/>
        <v/>
      </c>
      <c r="I20" s="191"/>
      <c r="J20" s="179"/>
      <c r="K20" s="179"/>
      <c r="L20" s="179"/>
      <c r="M20" s="179"/>
      <c r="N20" s="179"/>
      <c r="O20" s="179"/>
      <c r="P20" s="186"/>
    </row>
    <row r="21" spans="1:16" ht="16.5" customHeight="1">
      <c r="A21" s="176"/>
      <c r="B21" s="188"/>
      <c r="C21" s="175"/>
      <c r="D21" s="191"/>
      <c r="E21" s="328"/>
      <c r="F21" s="328"/>
      <c r="G21" s="328">
        <f t="shared" si="0"/>
        <v>0</v>
      </c>
      <c r="H21" s="328" t="str">
        <f t="shared" si="1"/>
        <v/>
      </c>
      <c r="I21" s="191"/>
      <c r="J21" s="179"/>
      <c r="K21" s="179"/>
      <c r="L21" s="179"/>
      <c r="M21" s="179"/>
      <c r="N21" s="179"/>
      <c r="O21" s="179"/>
      <c r="P21" s="186"/>
    </row>
    <row r="22" spans="1:16" ht="16.5" customHeight="1">
      <c r="A22" s="176"/>
      <c r="B22" s="188"/>
      <c r="C22" s="175"/>
      <c r="D22" s="191"/>
      <c r="E22" s="328"/>
      <c r="F22" s="328"/>
      <c r="G22" s="328">
        <f t="shared" si="0"/>
        <v>0</v>
      </c>
      <c r="H22" s="328" t="str">
        <f t="shared" si="1"/>
        <v/>
      </c>
      <c r="I22" s="191"/>
      <c r="J22" s="179"/>
      <c r="K22" s="179"/>
      <c r="L22" s="179"/>
      <c r="M22" s="179"/>
      <c r="N22" s="179"/>
      <c r="O22" s="179"/>
      <c r="P22" s="186"/>
    </row>
    <row r="23" spans="1:16" ht="16.5" customHeight="1">
      <c r="A23" s="176"/>
      <c r="B23" s="188"/>
      <c r="C23" s="175"/>
      <c r="D23" s="191"/>
      <c r="E23" s="328"/>
      <c r="F23" s="328"/>
      <c r="G23" s="328">
        <f t="shared" si="0"/>
        <v>0</v>
      </c>
      <c r="H23" s="328" t="str">
        <f t="shared" si="1"/>
        <v/>
      </c>
      <c r="I23" s="191"/>
      <c r="J23" s="179"/>
      <c r="K23" s="179"/>
      <c r="L23" s="179"/>
      <c r="M23" s="179"/>
      <c r="N23" s="179"/>
      <c r="O23" s="179"/>
      <c r="P23" s="186"/>
    </row>
    <row r="24" spans="1:16" ht="16.5" customHeight="1">
      <c r="A24" s="176"/>
      <c r="B24" s="188"/>
      <c r="C24" s="175"/>
      <c r="D24" s="191"/>
      <c r="E24" s="328"/>
      <c r="F24" s="328"/>
      <c r="G24" s="328">
        <f t="shared" si="0"/>
        <v>0</v>
      </c>
      <c r="H24" s="328" t="str">
        <f t="shared" si="1"/>
        <v/>
      </c>
      <c r="I24" s="191"/>
      <c r="J24" s="179"/>
      <c r="K24" s="179"/>
      <c r="L24" s="179"/>
      <c r="M24" s="179"/>
      <c r="N24" s="179"/>
      <c r="O24" s="179"/>
      <c r="P24" s="186"/>
    </row>
    <row r="25" spans="1:16" ht="16.5" customHeight="1">
      <c r="A25" s="176"/>
      <c r="B25" s="188"/>
      <c r="C25" s="175"/>
      <c r="D25" s="191"/>
      <c r="E25" s="328"/>
      <c r="F25" s="328"/>
      <c r="G25" s="328">
        <f t="shared" si="0"/>
        <v>0</v>
      </c>
      <c r="H25" s="328" t="str">
        <f t="shared" si="1"/>
        <v/>
      </c>
      <c r="I25" s="191"/>
      <c r="J25" s="179"/>
      <c r="K25" s="179"/>
      <c r="L25" s="179"/>
      <c r="M25" s="179"/>
      <c r="N25" s="179"/>
      <c r="O25" s="179"/>
      <c r="P25" s="186"/>
    </row>
    <row r="26" spans="1:16" ht="16.5" customHeight="1">
      <c r="A26" s="176"/>
      <c r="B26" s="188"/>
      <c r="C26" s="175"/>
      <c r="D26" s="191"/>
      <c r="E26" s="328"/>
      <c r="F26" s="328"/>
      <c r="G26" s="328">
        <f t="shared" si="0"/>
        <v>0</v>
      </c>
      <c r="H26" s="328" t="str">
        <f t="shared" si="1"/>
        <v/>
      </c>
      <c r="I26" s="191"/>
      <c r="J26" s="179"/>
      <c r="K26" s="179"/>
      <c r="L26" s="179"/>
      <c r="M26" s="179"/>
      <c r="N26" s="179"/>
      <c r="O26" s="179"/>
      <c r="P26" s="186"/>
    </row>
    <row r="27" spans="1:16" ht="16.5" customHeight="1">
      <c r="A27" s="176"/>
      <c r="B27" s="188"/>
      <c r="C27" s="175"/>
      <c r="D27" s="191"/>
      <c r="E27" s="328"/>
      <c r="F27" s="328"/>
      <c r="G27" s="328">
        <f t="shared" si="0"/>
        <v>0</v>
      </c>
      <c r="H27" s="328" t="str">
        <f t="shared" si="1"/>
        <v/>
      </c>
      <c r="I27" s="191"/>
      <c r="J27" s="179"/>
      <c r="K27" s="179"/>
      <c r="L27" s="179"/>
      <c r="M27" s="179"/>
      <c r="N27" s="179"/>
      <c r="O27" s="179"/>
      <c r="P27" s="186"/>
    </row>
    <row r="28" spans="1:16" ht="16.5" customHeight="1">
      <c r="A28" s="176"/>
      <c r="B28" s="188"/>
      <c r="C28" s="175"/>
      <c r="D28" s="191"/>
      <c r="E28" s="328"/>
      <c r="F28" s="328"/>
      <c r="G28" s="328">
        <f t="shared" si="0"/>
        <v>0</v>
      </c>
      <c r="H28" s="328" t="str">
        <f t="shared" si="1"/>
        <v/>
      </c>
      <c r="I28" s="191"/>
      <c r="J28" s="179"/>
      <c r="K28" s="179"/>
      <c r="L28" s="179"/>
      <c r="M28" s="179"/>
      <c r="N28" s="179"/>
      <c r="O28" s="179"/>
      <c r="P28" s="186"/>
    </row>
    <row r="29" spans="1:16" ht="16.5" customHeight="1">
      <c r="A29" s="176"/>
      <c r="B29" s="188"/>
      <c r="C29" s="175"/>
      <c r="D29" s="191"/>
      <c r="E29" s="328"/>
      <c r="F29" s="328"/>
      <c r="G29" s="328">
        <f t="shared" si="0"/>
        <v>0</v>
      </c>
      <c r="H29" s="328" t="str">
        <f t="shared" si="1"/>
        <v/>
      </c>
      <c r="I29" s="191"/>
      <c r="J29" s="179"/>
      <c r="K29" s="179"/>
      <c r="L29" s="179"/>
      <c r="M29" s="179"/>
      <c r="N29" s="179"/>
      <c r="O29" s="179"/>
      <c r="P29" s="186"/>
    </row>
    <row r="30" spans="1:16" ht="16.5" customHeight="1">
      <c r="A30" s="522" t="s">
        <v>334</v>
      </c>
      <c r="B30" s="523"/>
      <c r="C30" s="189"/>
      <c r="D30" s="191"/>
      <c r="E30" s="328">
        <f>ROUND(SUM(E6:E29),2)</f>
        <v>0</v>
      </c>
      <c r="F30" s="328">
        <f>ROUND(SUM(F6:F29),2)</f>
        <v>0</v>
      </c>
      <c r="G30" s="328">
        <f>F30-E30</f>
        <v>0</v>
      </c>
      <c r="H30" s="328" t="str">
        <f t="shared" ref="H30" si="2">IF(E30=0,"",G30/E30*100)</f>
        <v/>
      </c>
      <c r="I30" s="191"/>
      <c r="J30" s="179"/>
      <c r="K30" s="179"/>
      <c r="L30" s="179"/>
      <c r="M30" s="179"/>
      <c r="N30" s="179"/>
      <c r="O30" s="179"/>
      <c r="P30" s="186"/>
    </row>
    <row r="31" spans="1:16" ht="15.75" customHeight="1">
      <c r="A31" s="193"/>
      <c r="B31" s="193"/>
      <c r="C31" s="193"/>
      <c r="D31" s="193"/>
      <c r="E31" s="216"/>
      <c r="F31" s="185"/>
      <c r="G31" s="185"/>
      <c r="H31" s="185"/>
      <c r="I31" s="185"/>
      <c r="J31" s="179"/>
      <c r="K31" s="179"/>
      <c r="L31" s="179"/>
      <c r="M31" s="179"/>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3">
    <mergeCell ref="A1:I1"/>
    <mergeCell ref="A2:I2"/>
    <mergeCell ref="A30:B30"/>
  </mergeCells>
  <phoneticPr fontId="8" type="noConversion"/>
  <printOptions horizontalCentered="1"/>
  <pageMargins left="0.59055118110236227" right="0.59055118110236227" top="0.86614173228346458" bottom="0.86614173228346458" header="0.47244094488188981" footer="0.59055118110236227"/>
  <pageSetup paperSize="9" scale="95"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P89"/>
  <sheetViews>
    <sheetView view="pageBreakPreview" zoomScaleNormal="100" zoomScaleSheetLayoutView="100" workbookViewId="0">
      <selection activeCell="D6" sqref="D6"/>
    </sheetView>
  </sheetViews>
  <sheetFormatPr defaultColWidth="9" defaultRowHeight="15.75" customHeight="1"/>
  <cols>
    <col min="1" max="1" width="5.25" style="2" customWidth="1"/>
    <col min="2" max="2" width="29" style="2" customWidth="1"/>
    <col min="3" max="3" width="10.375" style="2" customWidth="1"/>
    <col min="4" max="5" width="10.875" style="2" customWidth="1"/>
    <col min="6" max="6" width="14.375" style="25" customWidth="1"/>
    <col min="7" max="7" width="14.375" style="2" customWidth="1"/>
    <col min="8" max="8" width="11.375" style="2" customWidth="1"/>
    <col min="9" max="9" width="10.375" style="2" customWidth="1"/>
    <col min="10" max="10" width="12.375" style="2" customWidth="1"/>
    <col min="11" max="16384" width="9" style="2"/>
  </cols>
  <sheetData>
    <row r="1" spans="1:16" s="15" customFormat="1" ht="27.75" customHeight="1">
      <c r="A1" s="519" t="s">
        <v>217</v>
      </c>
      <c r="B1" s="519"/>
      <c r="C1" s="519"/>
      <c r="D1" s="519"/>
      <c r="E1" s="519"/>
      <c r="F1" s="519"/>
      <c r="G1" s="519"/>
      <c r="H1" s="519"/>
      <c r="I1" s="519"/>
      <c r="J1" s="519"/>
    </row>
    <row r="2" spans="1:16" ht="16.5" customHeight="1">
      <c r="A2" s="518" t="str">
        <f>公用信息!A8</f>
        <v>评估基准日：2018年11月30日</v>
      </c>
      <c r="B2" s="518"/>
      <c r="C2" s="518"/>
      <c r="D2" s="518"/>
      <c r="E2" s="518"/>
      <c r="F2" s="537"/>
      <c r="G2" s="537"/>
      <c r="H2" s="537"/>
      <c r="I2" s="537"/>
      <c r="J2" s="537"/>
      <c r="K2" s="90"/>
      <c r="L2" s="90"/>
      <c r="M2" s="90"/>
      <c r="N2" s="90"/>
      <c r="O2" s="90"/>
    </row>
    <row r="3" spans="1:16" ht="16.5" customHeight="1">
      <c r="A3" s="91"/>
      <c r="B3" s="91"/>
      <c r="C3" s="91"/>
      <c r="D3" s="91"/>
      <c r="E3" s="91"/>
      <c r="F3" s="157"/>
      <c r="G3" s="157"/>
      <c r="H3" s="157"/>
      <c r="I3" s="157"/>
      <c r="J3" s="155" t="s">
        <v>568</v>
      </c>
      <c r="K3" s="90"/>
      <c r="L3" s="90"/>
      <c r="M3" s="90"/>
      <c r="N3" s="90"/>
      <c r="O3" s="90"/>
    </row>
    <row r="4" spans="1:16" ht="16.5" customHeight="1">
      <c r="A4" s="89" t="str">
        <f>公用信息!A5</f>
        <v>被评估单位：中国劳动关系学院</v>
      </c>
      <c r="B4" s="90"/>
      <c r="C4" s="90"/>
      <c r="D4" s="90"/>
      <c r="E4" s="90"/>
      <c r="F4" s="159"/>
      <c r="G4" s="90"/>
      <c r="H4" s="90"/>
      <c r="I4" s="90"/>
      <c r="J4" s="156" t="s">
        <v>291</v>
      </c>
      <c r="K4" s="90"/>
      <c r="L4" s="90"/>
      <c r="M4" s="90"/>
      <c r="N4" s="90"/>
      <c r="O4" s="90"/>
    </row>
    <row r="5" spans="1:16" s="16" customFormat="1" ht="16.5" customHeight="1">
      <c r="A5" s="176" t="s">
        <v>36</v>
      </c>
      <c r="B5" s="176" t="s">
        <v>569</v>
      </c>
      <c r="C5" s="176" t="s">
        <v>342</v>
      </c>
      <c r="D5" s="176" t="s">
        <v>50</v>
      </c>
      <c r="E5" s="176" t="s">
        <v>570</v>
      </c>
      <c r="F5" s="192" t="s">
        <v>51</v>
      </c>
      <c r="G5" s="176" t="s">
        <v>52</v>
      </c>
      <c r="H5" s="176" t="s">
        <v>321</v>
      </c>
      <c r="I5" s="176" t="s">
        <v>357</v>
      </c>
      <c r="J5" s="176" t="s">
        <v>331</v>
      </c>
      <c r="K5" s="245"/>
      <c r="L5" s="245"/>
      <c r="M5" s="245"/>
      <c r="N5" s="245"/>
      <c r="O5" s="245"/>
      <c r="P5" s="265"/>
    </row>
    <row r="6" spans="1:16" ht="16.5" customHeight="1">
      <c r="A6" s="176"/>
      <c r="B6" s="232"/>
      <c r="C6" s="375"/>
      <c r="D6" s="175"/>
      <c r="E6" s="374" t="str">
        <f>IF(D6="","",IF(YEAR(D6)=YEAR(公用信息!$B$7),"1年以内",IF(YEAR(D6)=YEAR(公用信息!$B$7)-1,IF(MONTH(D6)&gt;=MONTH(公用信息!$B$7),"1年以内","1～2年"),IF(YEAR(D6)=YEAR(公用信息!$B$7)-2,IF(MONTH(D6)&gt;=MONTH(公用信息!$B$7),"1～2年","2～3年"),IF(YEAR(D6)=YEAR(公用信息!$B$7)-3,IF(MONTH(D6)&gt;=MONTH(公用信息!$B$7),"2～3年","3年以上"), "3年以上")))))</f>
        <v/>
      </c>
      <c r="F6" s="331"/>
      <c r="G6" s="328"/>
      <c r="H6" s="328">
        <f>G6-F6</f>
        <v>0</v>
      </c>
      <c r="I6" s="328" t="str">
        <f>IF(F6=0,"",H6/F6*100)</f>
        <v/>
      </c>
      <c r="J6" s="191"/>
      <c r="K6" s="179"/>
      <c r="L6" s="179"/>
      <c r="M6" s="179"/>
      <c r="N6" s="179"/>
      <c r="O6" s="179"/>
      <c r="P6" s="186"/>
    </row>
    <row r="7" spans="1:16" ht="16.5" customHeight="1">
      <c r="A7" s="298"/>
      <c r="B7" s="188"/>
      <c r="C7" s="298"/>
      <c r="D7" s="175"/>
      <c r="E7" s="374" t="str">
        <f>IF(D7="","",IF(YEAR(D7)=YEAR(公用信息!$B$7),"1年以内",IF(YEAR(D7)=YEAR(公用信息!$B$7)-1,IF(MONTH(D7)&gt;=MONTH(公用信息!$B$7),"1年以内","1～2年"),IF(YEAR(D7)=YEAR(公用信息!$B$7)-2,IF(MONTH(D7)&gt;=MONTH(公用信息!$B$7),"1～2年","2～3年"),IF(YEAR(D7)=YEAR(公用信息!$B$7)-3,IF(MONTH(D7)&gt;=MONTH(公用信息!$B$7),"2～3年","3年以上"), "3年以上")))))</f>
        <v/>
      </c>
      <c r="F7" s="331"/>
      <c r="G7" s="328"/>
      <c r="H7" s="328">
        <f t="shared" ref="H7:H25" si="0">G7-F7</f>
        <v>0</v>
      </c>
      <c r="I7" s="328" t="str">
        <f t="shared" ref="I7:I29" si="1">IF(F7=0,"",H7/F7*100)</f>
        <v/>
      </c>
      <c r="J7" s="191"/>
      <c r="K7" s="179"/>
      <c r="L7" s="179"/>
      <c r="M7" s="179"/>
      <c r="N7" s="179"/>
      <c r="O7" s="179"/>
      <c r="P7" s="186"/>
    </row>
    <row r="8" spans="1:16" ht="16.5" customHeight="1">
      <c r="A8" s="298"/>
      <c r="B8" s="188"/>
      <c r="C8" s="298"/>
      <c r="D8" s="175"/>
      <c r="E8" s="374" t="str">
        <f>IF(D8="","",IF(YEAR(D8)=YEAR(公用信息!$B$7),"1年以内",IF(YEAR(D8)=YEAR(公用信息!$B$7)-1,IF(MONTH(D8)&gt;=MONTH(公用信息!$B$7),"1年以内","1～2年"),IF(YEAR(D8)=YEAR(公用信息!$B$7)-2,IF(MONTH(D8)&gt;=MONTH(公用信息!$B$7),"1～2年","2～3年"),IF(YEAR(D8)=YEAR(公用信息!$B$7)-3,IF(MONTH(D8)&gt;=MONTH(公用信息!$B$7),"2～3年","3年以上"), "3年以上")))))</f>
        <v/>
      </c>
      <c r="F8" s="331"/>
      <c r="G8" s="328"/>
      <c r="H8" s="328">
        <f t="shared" si="0"/>
        <v>0</v>
      </c>
      <c r="I8" s="328" t="str">
        <f t="shared" si="1"/>
        <v/>
      </c>
      <c r="J8" s="191"/>
      <c r="K8" s="179"/>
      <c r="L8" s="179"/>
      <c r="M8" s="179"/>
      <c r="N8" s="179"/>
      <c r="O8" s="179"/>
      <c r="P8" s="186"/>
    </row>
    <row r="9" spans="1:16" ht="16.5" customHeight="1">
      <c r="A9" s="176"/>
      <c r="B9" s="188"/>
      <c r="C9" s="176"/>
      <c r="D9" s="175"/>
      <c r="E9" s="374" t="str">
        <f>IF(D9="","",IF(YEAR(D9)=YEAR(公用信息!$B$7),"1年以内",IF(YEAR(D9)=YEAR(公用信息!$B$7)-1,IF(MONTH(D9)&gt;=MONTH(公用信息!$B$7),"1年以内","1～2年"),IF(YEAR(D9)=YEAR(公用信息!$B$7)-2,IF(MONTH(D9)&gt;=MONTH(公用信息!$B$7),"1～2年","2～3年"),IF(YEAR(D9)=YEAR(公用信息!$B$7)-3,IF(MONTH(D9)&gt;=MONTH(公用信息!$B$7),"2～3年","3年以上"), "3年以上")))))</f>
        <v/>
      </c>
      <c r="F9" s="331"/>
      <c r="G9" s="328"/>
      <c r="H9" s="328">
        <f t="shared" si="0"/>
        <v>0</v>
      </c>
      <c r="I9" s="328" t="str">
        <f t="shared" si="1"/>
        <v/>
      </c>
      <c r="J9" s="191"/>
      <c r="K9" s="179"/>
      <c r="L9" s="179"/>
      <c r="M9" s="179"/>
      <c r="N9" s="179"/>
      <c r="O9" s="179"/>
      <c r="P9" s="186"/>
    </row>
    <row r="10" spans="1:16" ht="16.5" customHeight="1">
      <c r="A10" s="176"/>
      <c r="B10" s="188"/>
      <c r="C10" s="176"/>
      <c r="D10" s="175"/>
      <c r="E10" s="374" t="str">
        <f>IF(D10="","",IF(YEAR(D10)=YEAR(公用信息!$B$7),"1年以内",IF(YEAR(D10)=YEAR(公用信息!$B$7)-1,IF(MONTH(D10)&gt;=MONTH(公用信息!$B$7),"1年以内","1～2年"),IF(YEAR(D10)=YEAR(公用信息!$B$7)-2,IF(MONTH(D10)&gt;=MONTH(公用信息!$B$7),"1～2年","2～3年"),IF(YEAR(D10)=YEAR(公用信息!$B$7)-3,IF(MONTH(D10)&gt;=MONTH(公用信息!$B$7),"2～3年","3年以上"), "3年以上")))))</f>
        <v/>
      </c>
      <c r="F10" s="331"/>
      <c r="G10" s="328"/>
      <c r="H10" s="328">
        <f t="shared" si="0"/>
        <v>0</v>
      </c>
      <c r="I10" s="328" t="str">
        <f t="shared" si="1"/>
        <v/>
      </c>
      <c r="J10" s="191"/>
      <c r="K10" s="179"/>
      <c r="L10" s="179"/>
      <c r="M10" s="179"/>
      <c r="N10" s="179"/>
      <c r="O10" s="179"/>
      <c r="P10" s="186"/>
    </row>
    <row r="11" spans="1:16" ht="16.5" customHeight="1">
      <c r="A11" s="176"/>
      <c r="B11" s="188"/>
      <c r="C11" s="176"/>
      <c r="D11" s="175"/>
      <c r="E11" s="374" t="str">
        <f>IF(D11="","",IF(YEAR(D11)=YEAR(公用信息!$B$7),"1年以内",IF(YEAR(D11)=YEAR(公用信息!$B$7)-1,IF(MONTH(D11)&gt;=MONTH(公用信息!$B$7),"1年以内","1～2年"),IF(YEAR(D11)=YEAR(公用信息!$B$7)-2,IF(MONTH(D11)&gt;=MONTH(公用信息!$B$7),"1～2年","2～3年"),IF(YEAR(D11)=YEAR(公用信息!$B$7)-3,IF(MONTH(D11)&gt;=MONTH(公用信息!$B$7),"2～3年","3年以上"), "3年以上")))))</f>
        <v/>
      </c>
      <c r="F11" s="331"/>
      <c r="G11" s="328"/>
      <c r="H11" s="328">
        <f t="shared" si="0"/>
        <v>0</v>
      </c>
      <c r="I11" s="328" t="str">
        <f t="shared" si="1"/>
        <v/>
      </c>
      <c r="J11" s="191"/>
      <c r="K11" s="179"/>
      <c r="L11" s="179"/>
      <c r="M11" s="179"/>
      <c r="N11" s="179"/>
      <c r="O11" s="179"/>
      <c r="P11" s="186"/>
    </row>
    <row r="12" spans="1:16" ht="16.5" customHeight="1">
      <c r="A12" s="176"/>
      <c r="B12" s="188"/>
      <c r="C12" s="176"/>
      <c r="D12" s="175"/>
      <c r="E12" s="374" t="str">
        <f>IF(D12="","",IF(YEAR(D12)=YEAR(公用信息!$B$7),"1年以内",IF(YEAR(D12)=YEAR(公用信息!$B$7)-1,IF(MONTH(D12)&gt;=MONTH(公用信息!$B$7),"1年以内","1～2年"),IF(YEAR(D12)=YEAR(公用信息!$B$7)-2,IF(MONTH(D12)&gt;=MONTH(公用信息!$B$7),"1～2年","2～3年"),IF(YEAR(D12)=YEAR(公用信息!$B$7)-3,IF(MONTH(D12)&gt;=MONTH(公用信息!$B$7),"2～3年","3年以上"), "3年以上")))))</f>
        <v/>
      </c>
      <c r="F12" s="331"/>
      <c r="G12" s="328"/>
      <c r="H12" s="328">
        <f t="shared" si="0"/>
        <v>0</v>
      </c>
      <c r="I12" s="328" t="str">
        <f t="shared" si="1"/>
        <v/>
      </c>
      <c r="J12" s="191"/>
      <c r="K12" s="179"/>
      <c r="L12" s="179"/>
      <c r="M12" s="179"/>
      <c r="N12" s="179"/>
      <c r="O12" s="179"/>
      <c r="P12" s="186"/>
    </row>
    <row r="13" spans="1:16" ht="16.5" customHeight="1">
      <c r="A13" s="176"/>
      <c r="B13" s="188"/>
      <c r="C13" s="176"/>
      <c r="D13" s="175"/>
      <c r="E13" s="374" t="str">
        <f>IF(D13="","",IF(YEAR(D13)=YEAR(公用信息!$B$7),"1年以内",IF(YEAR(D13)=YEAR(公用信息!$B$7)-1,IF(MONTH(D13)&gt;=MONTH(公用信息!$B$7),"1年以内","1～2年"),IF(YEAR(D13)=YEAR(公用信息!$B$7)-2,IF(MONTH(D13)&gt;=MONTH(公用信息!$B$7),"1～2年","2～3年"),IF(YEAR(D13)=YEAR(公用信息!$B$7)-3,IF(MONTH(D13)&gt;=MONTH(公用信息!$B$7),"2～3年","3年以上"), "3年以上")))))</f>
        <v/>
      </c>
      <c r="F13" s="331"/>
      <c r="G13" s="328"/>
      <c r="H13" s="328">
        <f t="shared" si="0"/>
        <v>0</v>
      </c>
      <c r="I13" s="328" t="str">
        <f t="shared" si="1"/>
        <v/>
      </c>
      <c r="J13" s="191"/>
      <c r="K13" s="179"/>
      <c r="L13" s="179"/>
      <c r="M13" s="179"/>
      <c r="N13" s="179"/>
      <c r="O13" s="179"/>
      <c r="P13" s="186"/>
    </row>
    <row r="14" spans="1:16" ht="16.5" customHeight="1">
      <c r="A14" s="176"/>
      <c r="B14" s="188"/>
      <c r="C14" s="176"/>
      <c r="D14" s="175"/>
      <c r="E14" s="374" t="str">
        <f>IF(D14="","",IF(YEAR(D14)=YEAR(公用信息!$B$7),"1年以内",IF(YEAR(D14)=YEAR(公用信息!$B$7)-1,IF(MONTH(D14)&gt;=MONTH(公用信息!$B$7),"1年以内","1～2年"),IF(YEAR(D14)=YEAR(公用信息!$B$7)-2,IF(MONTH(D14)&gt;=MONTH(公用信息!$B$7),"1～2年","2～3年"),IF(YEAR(D14)=YEAR(公用信息!$B$7)-3,IF(MONTH(D14)&gt;=MONTH(公用信息!$B$7),"2～3年","3年以上"), "3年以上")))))</f>
        <v/>
      </c>
      <c r="F14" s="331"/>
      <c r="G14" s="328"/>
      <c r="H14" s="328">
        <f t="shared" si="0"/>
        <v>0</v>
      </c>
      <c r="I14" s="328" t="str">
        <f t="shared" si="1"/>
        <v/>
      </c>
      <c r="J14" s="191"/>
      <c r="K14" s="179"/>
      <c r="L14" s="179"/>
      <c r="M14" s="179"/>
      <c r="N14" s="179"/>
      <c r="O14" s="179"/>
      <c r="P14" s="186"/>
    </row>
    <row r="15" spans="1:16" ht="16.5" customHeight="1">
      <c r="A15" s="176"/>
      <c r="B15" s="188"/>
      <c r="C15" s="176"/>
      <c r="D15" s="175"/>
      <c r="E15" s="374" t="str">
        <f>IF(D15="","",IF(YEAR(D15)=YEAR(公用信息!$B$7),"1年以内",IF(YEAR(D15)=YEAR(公用信息!$B$7)-1,IF(MONTH(D15)&gt;=MONTH(公用信息!$B$7),"1年以内","1～2年"),IF(YEAR(D15)=YEAR(公用信息!$B$7)-2,IF(MONTH(D15)&gt;=MONTH(公用信息!$B$7),"1～2年","2～3年"),IF(YEAR(D15)=YEAR(公用信息!$B$7)-3,IF(MONTH(D15)&gt;=MONTH(公用信息!$B$7),"2～3年","3年以上"), "3年以上")))))</f>
        <v/>
      </c>
      <c r="F15" s="331"/>
      <c r="G15" s="328"/>
      <c r="H15" s="328">
        <f t="shared" si="0"/>
        <v>0</v>
      </c>
      <c r="I15" s="328" t="str">
        <f t="shared" si="1"/>
        <v/>
      </c>
      <c r="J15" s="191"/>
      <c r="K15" s="179"/>
      <c r="L15" s="179"/>
      <c r="M15" s="179"/>
      <c r="N15" s="179"/>
      <c r="O15" s="179"/>
      <c r="P15" s="186"/>
    </row>
    <row r="16" spans="1:16" ht="16.5" customHeight="1">
      <c r="A16" s="176"/>
      <c r="B16" s="188"/>
      <c r="C16" s="176"/>
      <c r="D16" s="175"/>
      <c r="E16" s="374" t="str">
        <f>IF(D16="","",IF(YEAR(D16)=YEAR(公用信息!$B$7),"1年以内",IF(YEAR(D16)=YEAR(公用信息!$B$7)-1,IF(MONTH(D16)&gt;=MONTH(公用信息!$B$7),"1年以内","1～2年"),IF(YEAR(D16)=YEAR(公用信息!$B$7)-2,IF(MONTH(D16)&gt;=MONTH(公用信息!$B$7),"1～2年","2～3年"),IF(YEAR(D16)=YEAR(公用信息!$B$7)-3,IF(MONTH(D16)&gt;=MONTH(公用信息!$B$7),"2～3年","3年以上"), "3年以上")))))</f>
        <v/>
      </c>
      <c r="F16" s="331"/>
      <c r="G16" s="328"/>
      <c r="H16" s="328">
        <f t="shared" si="0"/>
        <v>0</v>
      </c>
      <c r="I16" s="328" t="str">
        <f t="shared" si="1"/>
        <v/>
      </c>
      <c r="J16" s="191"/>
      <c r="K16" s="179"/>
      <c r="L16" s="179"/>
      <c r="M16" s="179"/>
      <c r="N16" s="179"/>
      <c r="O16" s="179"/>
      <c r="P16" s="186"/>
    </row>
    <row r="17" spans="1:16" ht="16.5" customHeight="1">
      <c r="A17" s="176"/>
      <c r="B17" s="188"/>
      <c r="C17" s="176"/>
      <c r="D17" s="175"/>
      <c r="E17" s="374" t="str">
        <f>IF(D17="","",IF(YEAR(D17)=YEAR(公用信息!$B$7),"1年以内",IF(YEAR(D17)=YEAR(公用信息!$B$7)-1,IF(MONTH(D17)&gt;=MONTH(公用信息!$B$7),"1年以内","1～2年"),IF(YEAR(D17)=YEAR(公用信息!$B$7)-2,IF(MONTH(D17)&gt;=MONTH(公用信息!$B$7),"1～2年","2～3年"),IF(YEAR(D17)=YEAR(公用信息!$B$7)-3,IF(MONTH(D17)&gt;=MONTH(公用信息!$B$7),"2～3年","3年以上"), "3年以上")))))</f>
        <v/>
      </c>
      <c r="F17" s="331"/>
      <c r="G17" s="328"/>
      <c r="H17" s="328">
        <f t="shared" si="0"/>
        <v>0</v>
      </c>
      <c r="I17" s="328" t="str">
        <f t="shared" si="1"/>
        <v/>
      </c>
      <c r="J17" s="191"/>
      <c r="K17" s="179"/>
      <c r="L17" s="179"/>
      <c r="M17" s="179"/>
      <c r="N17" s="179"/>
      <c r="O17" s="179"/>
      <c r="P17" s="186"/>
    </row>
    <row r="18" spans="1:16" ht="16.5" customHeight="1">
      <c r="A18" s="176"/>
      <c r="B18" s="188"/>
      <c r="C18" s="176"/>
      <c r="D18" s="175"/>
      <c r="E18" s="374" t="str">
        <f>IF(D18="","",IF(YEAR(D18)=YEAR(公用信息!$B$7),"1年以内",IF(YEAR(D18)=YEAR(公用信息!$B$7)-1,IF(MONTH(D18)&gt;=MONTH(公用信息!$B$7),"1年以内","1～2年"),IF(YEAR(D18)=YEAR(公用信息!$B$7)-2,IF(MONTH(D18)&gt;=MONTH(公用信息!$B$7),"1～2年","2～3年"),IF(YEAR(D18)=YEAR(公用信息!$B$7)-3,IF(MONTH(D18)&gt;=MONTH(公用信息!$B$7),"2～3年","3年以上"), "3年以上")))))</f>
        <v/>
      </c>
      <c r="F18" s="331"/>
      <c r="G18" s="328"/>
      <c r="H18" s="328">
        <f t="shared" si="0"/>
        <v>0</v>
      </c>
      <c r="I18" s="328" t="str">
        <f t="shared" si="1"/>
        <v/>
      </c>
      <c r="J18" s="191"/>
      <c r="K18" s="179"/>
      <c r="L18" s="179"/>
      <c r="M18" s="179"/>
      <c r="N18" s="179"/>
      <c r="O18" s="179"/>
      <c r="P18" s="186"/>
    </row>
    <row r="19" spans="1:16" ht="16.5" customHeight="1">
      <c r="A19" s="176"/>
      <c r="B19" s="188"/>
      <c r="C19" s="176"/>
      <c r="D19" s="175"/>
      <c r="E19" s="374" t="str">
        <f>IF(D19="","",IF(YEAR(D19)=YEAR(公用信息!$B$7),"1年以内",IF(YEAR(D19)=YEAR(公用信息!$B$7)-1,IF(MONTH(D19)&gt;=MONTH(公用信息!$B$7),"1年以内","1～2年"),IF(YEAR(D19)=YEAR(公用信息!$B$7)-2,IF(MONTH(D19)&gt;=MONTH(公用信息!$B$7),"1～2年","2～3年"),IF(YEAR(D19)=YEAR(公用信息!$B$7)-3,IF(MONTH(D19)&gt;=MONTH(公用信息!$B$7),"2～3年","3年以上"), "3年以上")))))</f>
        <v/>
      </c>
      <c r="F19" s="331"/>
      <c r="G19" s="328"/>
      <c r="H19" s="328">
        <f t="shared" si="0"/>
        <v>0</v>
      </c>
      <c r="I19" s="328" t="str">
        <f t="shared" si="1"/>
        <v/>
      </c>
      <c r="J19" s="191"/>
      <c r="K19" s="179"/>
      <c r="L19" s="179"/>
      <c r="M19" s="179"/>
      <c r="N19" s="179"/>
      <c r="O19" s="179"/>
      <c r="P19" s="186"/>
    </row>
    <row r="20" spans="1:16" ht="16.5" customHeight="1">
      <c r="A20" s="176"/>
      <c r="B20" s="188"/>
      <c r="C20" s="176"/>
      <c r="D20" s="175"/>
      <c r="E20" s="374" t="str">
        <f>IF(D20="","",IF(YEAR(D20)=YEAR(公用信息!$B$7),"1年以内",IF(YEAR(D20)=YEAR(公用信息!$B$7)-1,IF(MONTH(D20)&gt;=MONTH(公用信息!$B$7),"1年以内","1～2年"),IF(YEAR(D20)=YEAR(公用信息!$B$7)-2,IF(MONTH(D20)&gt;=MONTH(公用信息!$B$7),"1～2年","2～3年"),IF(YEAR(D20)=YEAR(公用信息!$B$7)-3,IF(MONTH(D20)&gt;=MONTH(公用信息!$B$7),"2～3年","3年以上"), "3年以上")))))</f>
        <v/>
      </c>
      <c r="F20" s="331"/>
      <c r="G20" s="328"/>
      <c r="H20" s="328">
        <f t="shared" si="0"/>
        <v>0</v>
      </c>
      <c r="I20" s="328" t="str">
        <f t="shared" si="1"/>
        <v/>
      </c>
      <c r="J20" s="191"/>
      <c r="K20" s="179"/>
      <c r="L20" s="179"/>
      <c r="M20" s="179"/>
      <c r="N20" s="179"/>
      <c r="O20" s="179"/>
      <c r="P20" s="186"/>
    </row>
    <row r="21" spans="1:16" ht="16.5" customHeight="1">
      <c r="A21" s="176"/>
      <c r="B21" s="188"/>
      <c r="C21" s="176"/>
      <c r="D21" s="175"/>
      <c r="E21" s="374" t="str">
        <f>IF(D21="","",IF(YEAR(D21)=YEAR(公用信息!$B$7),"1年以内",IF(YEAR(D21)=YEAR(公用信息!$B$7)-1,IF(MONTH(D21)&gt;=MONTH(公用信息!$B$7),"1年以内","1～2年"),IF(YEAR(D21)=YEAR(公用信息!$B$7)-2,IF(MONTH(D21)&gt;=MONTH(公用信息!$B$7),"1～2年","2～3年"),IF(YEAR(D21)=YEAR(公用信息!$B$7)-3,IF(MONTH(D21)&gt;=MONTH(公用信息!$B$7),"2～3年","3年以上"), "3年以上")))))</f>
        <v/>
      </c>
      <c r="F21" s="331"/>
      <c r="G21" s="328"/>
      <c r="H21" s="328">
        <f t="shared" si="0"/>
        <v>0</v>
      </c>
      <c r="I21" s="328" t="str">
        <f t="shared" si="1"/>
        <v/>
      </c>
      <c r="J21" s="191"/>
      <c r="K21" s="179"/>
      <c r="L21" s="179"/>
      <c r="M21" s="179"/>
      <c r="N21" s="179"/>
      <c r="O21" s="179"/>
      <c r="P21" s="186"/>
    </row>
    <row r="22" spans="1:16" ht="16.5" customHeight="1">
      <c r="A22" s="176"/>
      <c r="B22" s="188"/>
      <c r="C22" s="176"/>
      <c r="D22" s="175"/>
      <c r="E22" s="374" t="str">
        <f>IF(D22="","",IF(YEAR(D22)=YEAR(公用信息!$B$7),"1年以内",IF(YEAR(D22)=YEAR(公用信息!$B$7)-1,IF(MONTH(D22)&gt;=MONTH(公用信息!$B$7),"1年以内","1～2年"),IF(YEAR(D22)=YEAR(公用信息!$B$7)-2,IF(MONTH(D22)&gt;=MONTH(公用信息!$B$7),"1～2年","2～3年"),IF(YEAR(D22)=YEAR(公用信息!$B$7)-3,IF(MONTH(D22)&gt;=MONTH(公用信息!$B$7),"2～3年","3年以上"), "3年以上")))))</f>
        <v/>
      </c>
      <c r="F22" s="331"/>
      <c r="G22" s="328"/>
      <c r="H22" s="328">
        <f t="shared" si="0"/>
        <v>0</v>
      </c>
      <c r="I22" s="328" t="str">
        <f t="shared" si="1"/>
        <v/>
      </c>
      <c r="J22" s="191"/>
      <c r="K22" s="179"/>
      <c r="L22" s="179"/>
      <c r="M22" s="179"/>
      <c r="N22" s="179"/>
      <c r="O22" s="179"/>
      <c r="P22" s="186"/>
    </row>
    <row r="23" spans="1:16" ht="16.5" customHeight="1">
      <c r="A23" s="176"/>
      <c r="B23" s="188"/>
      <c r="C23" s="176"/>
      <c r="D23" s="175"/>
      <c r="E23" s="374" t="str">
        <f>IF(D23="","",IF(YEAR(D23)=YEAR(公用信息!$B$7),"1年以内",IF(YEAR(D23)=YEAR(公用信息!$B$7)-1,IF(MONTH(D23)&gt;=MONTH(公用信息!$B$7),"1年以内","1～2年"),IF(YEAR(D23)=YEAR(公用信息!$B$7)-2,IF(MONTH(D23)&gt;=MONTH(公用信息!$B$7),"1～2年","2～3年"),IF(YEAR(D23)=YEAR(公用信息!$B$7)-3,IF(MONTH(D23)&gt;=MONTH(公用信息!$B$7),"2～3年","3年以上"), "3年以上")))))</f>
        <v/>
      </c>
      <c r="F23" s="331"/>
      <c r="G23" s="328"/>
      <c r="H23" s="328">
        <f t="shared" si="0"/>
        <v>0</v>
      </c>
      <c r="I23" s="328" t="str">
        <f t="shared" si="1"/>
        <v/>
      </c>
      <c r="J23" s="191"/>
      <c r="K23" s="179"/>
      <c r="L23" s="179"/>
      <c r="M23" s="179"/>
      <c r="N23" s="179"/>
      <c r="O23" s="179"/>
      <c r="P23" s="186"/>
    </row>
    <row r="24" spans="1:16" ht="16.5" customHeight="1">
      <c r="A24" s="176"/>
      <c r="B24" s="188"/>
      <c r="C24" s="176"/>
      <c r="D24" s="175"/>
      <c r="E24" s="374" t="str">
        <f>IF(D24="","",IF(YEAR(D24)=YEAR(公用信息!$B$7),"1年以内",IF(YEAR(D24)=YEAR(公用信息!$B$7)-1,IF(MONTH(D24)&gt;=MONTH(公用信息!$B$7),"1年以内","1～2年"),IF(YEAR(D24)=YEAR(公用信息!$B$7)-2,IF(MONTH(D24)&gt;=MONTH(公用信息!$B$7),"1～2年","2～3年"),IF(YEAR(D24)=YEAR(公用信息!$B$7)-3,IF(MONTH(D24)&gt;=MONTH(公用信息!$B$7),"2～3年","3年以上"), "3年以上")))))</f>
        <v/>
      </c>
      <c r="F24" s="331"/>
      <c r="G24" s="328"/>
      <c r="H24" s="328">
        <f t="shared" si="0"/>
        <v>0</v>
      </c>
      <c r="I24" s="328" t="str">
        <f t="shared" si="1"/>
        <v/>
      </c>
      <c r="J24" s="191"/>
      <c r="K24" s="179"/>
      <c r="L24" s="179"/>
      <c r="M24" s="179"/>
      <c r="N24" s="179"/>
      <c r="O24" s="179"/>
      <c r="P24" s="186"/>
    </row>
    <row r="25" spans="1:16" ht="16.5" customHeight="1">
      <c r="A25" s="176"/>
      <c r="B25" s="188"/>
      <c r="C25" s="176"/>
      <c r="D25" s="175"/>
      <c r="E25" s="374" t="str">
        <f>IF(D25="","",IF(YEAR(D25)=YEAR(公用信息!$B$7),"1年以内",IF(YEAR(D25)=YEAR(公用信息!$B$7)-1,IF(MONTH(D25)&gt;=MONTH(公用信息!$B$7),"1年以内","1～2年"),IF(YEAR(D25)=YEAR(公用信息!$B$7)-2,IF(MONTH(D25)&gt;=MONTH(公用信息!$B$7),"1～2年","2～3年"),IF(YEAR(D25)=YEAR(公用信息!$B$7)-3,IF(MONTH(D25)&gt;=MONTH(公用信息!$B$7),"2～3年","3年以上"), "3年以上")))))</f>
        <v/>
      </c>
      <c r="F25" s="331"/>
      <c r="G25" s="328"/>
      <c r="H25" s="328">
        <f t="shared" si="0"/>
        <v>0</v>
      </c>
      <c r="I25" s="328" t="str">
        <f t="shared" si="1"/>
        <v/>
      </c>
      <c r="J25" s="191"/>
      <c r="K25" s="179"/>
      <c r="L25" s="179"/>
      <c r="M25" s="179"/>
      <c r="N25" s="179"/>
      <c r="O25" s="179"/>
      <c r="P25" s="186"/>
    </row>
    <row r="26" spans="1:16" ht="16.5" customHeight="1">
      <c r="A26" s="522" t="s">
        <v>334</v>
      </c>
      <c r="B26" s="523"/>
      <c r="C26" s="176"/>
      <c r="D26" s="189"/>
      <c r="E26" s="176"/>
      <c r="F26" s="331">
        <f>ROUND(SUM(F6:F25),2)</f>
        <v>0</v>
      </c>
      <c r="G26" s="331">
        <f>ROUND(SUM(G6:G25),2)</f>
        <v>0</v>
      </c>
      <c r="H26" s="328">
        <f t="shared" ref="H26:H29" si="2">G26-F26</f>
        <v>0</v>
      </c>
      <c r="I26" s="328" t="str">
        <f t="shared" si="1"/>
        <v/>
      </c>
      <c r="J26" s="191"/>
      <c r="K26" s="179"/>
      <c r="L26" s="179"/>
      <c r="M26" s="179"/>
      <c r="N26" s="179"/>
      <c r="O26" s="179"/>
      <c r="P26" s="186"/>
    </row>
    <row r="27" spans="1:16" ht="16.5" customHeight="1">
      <c r="A27" s="522" t="s">
        <v>571</v>
      </c>
      <c r="B27" s="523"/>
      <c r="C27" s="176"/>
      <c r="D27" s="189"/>
      <c r="E27" s="176"/>
      <c r="F27" s="331"/>
      <c r="G27" s="328"/>
      <c r="H27" s="328">
        <f t="shared" si="2"/>
        <v>0</v>
      </c>
      <c r="I27" s="328" t="str">
        <f t="shared" si="1"/>
        <v/>
      </c>
      <c r="J27" s="191"/>
      <c r="K27" s="179"/>
      <c r="L27" s="179"/>
      <c r="M27" s="179"/>
      <c r="N27" s="179"/>
      <c r="O27" s="179"/>
      <c r="P27" s="186"/>
    </row>
    <row r="28" spans="1:16" ht="16.5" customHeight="1">
      <c r="A28" s="547" t="s">
        <v>832</v>
      </c>
      <c r="B28" s="523"/>
      <c r="C28" s="298"/>
      <c r="D28" s="189"/>
      <c r="E28" s="298"/>
      <c r="F28" s="331"/>
      <c r="G28" s="328"/>
      <c r="H28" s="328">
        <f t="shared" si="2"/>
        <v>0</v>
      </c>
      <c r="I28" s="328" t="str">
        <f t="shared" si="1"/>
        <v/>
      </c>
      <c r="J28" s="191"/>
      <c r="K28" s="179"/>
      <c r="L28" s="179"/>
      <c r="M28" s="179"/>
      <c r="N28" s="179"/>
      <c r="O28" s="179"/>
      <c r="P28" s="186"/>
    </row>
    <row r="29" spans="1:16" ht="16.5" customHeight="1">
      <c r="A29" s="522" t="s">
        <v>407</v>
      </c>
      <c r="B29" s="523"/>
      <c r="C29" s="191"/>
      <c r="D29" s="189"/>
      <c r="E29" s="191"/>
      <c r="F29" s="328">
        <f>ROUND(F26-F27,2)</f>
        <v>0</v>
      </c>
      <c r="G29" s="328">
        <f>ROUND(G26-G28,2)</f>
        <v>0</v>
      </c>
      <c r="H29" s="328">
        <f t="shared" si="2"/>
        <v>0</v>
      </c>
      <c r="I29" s="328" t="str">
        <f t="shared" si="1"/>
        <v/>
      </c>
      <c r="J29" s="191"/>
      <c r="K29" s="179"/>
      <c r="L29" s="179"/>
      <c r="M29" s="179"/>
      <c r="N29" s="179"/>
      <c r="O29" s="179"/>
      <c r="P29" s="186"/>
    </row>
    <row r="30" spans="1:16" ht="15.75" customHeight="1">
      <c r="A30" s="195"/>
      <c r="B30" s="179"/>
      <c r="C30" s="179"/>
      <c r="D30" s="179"/>
      <c r="E30" s="179"/>
      <c r="F30" s="181"/>
      <c r="G30" s="548"/>
      <c r="H30" s="548"/>
      <c r="I30" s="548"/>
      <c r="J30" s="548"/>
      <c r="K30" s="179"/>
      <c r="L30" s="179"/>
      <c r="M30" s="179"/>
      <c r="N30" s="179"/>
      <c r="O30" s="179"/>
      <c r="P30" s="186"/>
    </row>
    <row r="31" spans="1:16" ht="15.75" customHeight="1">
      <c r="A31" s="212"/>
      <c r="B31" s="212"/>
      <c r="C31" s="212"/>
      <c r="D31" s="212"/>
      <c r="E31" s="179"/>
      <c r="F31" s="181"/>
      <c r="G31" s="179"/>
      <c r="H31" s="179"/>
      <c r="I31" s="179"/>
      <c r="J31" s="179"/>
      <c r="K31" s="179"/>
      <c r="L31" s="179"/>
      <c r="M31" s="179"/>
      <c r="N31" s="179"/>
      <c r="O31" s="179"/>
      <c r="P31" s="186"/>
    </row>
    <row r="32" spans="1:16" ht="15.75" customHeight="1">
      <c r="A32" s="179"/>
      <c r="B32" s="251"/>
      <c r="C32" s="179"/>
      <c r="D32" s="179"/>
      <c r="E32" s="179"/>
      <c r="F32" s="181"/>
      <c r="G32" s="179"/>
      <c r="H32" s="179"/>
      <c r="I32" s="179"/>
      <c r="J32" s="179"/>
      <c r="K32" s="179"/>
      <c r="L32" s="179"/>
      <c r="M32" s="179"/>
      <c r="N32" s="179"/>
      <c r="O32" s="179"/>
      <c r="P32" s="186"/>
    </row>
    <row r="33" spans="1:16" ht="15.75" customHeight="1">
      <c r="A33" s="179"/>
      <c r="B33" s="252"/>
      <c r="C33" s="179"/>
      <c r="D33" s="179"/>
      <c r="E33" s="179"/>
      <c r="F33" s="181"/>
      <c r="G33" s="179"/>
      <c r="H33" s="179"/>
      <c r="I33" s="179"/>
      <c r="J33" s="179"/>
      <c r="K33" s="179"/>
      <c r="L33" s="179"/>
      <c r="M33" s="179"/>
      <c r="N33" s="179"/>
      <c r="O33" s="179"/>
      <c r="P33" s="186"/>
    </row>
    <row r="34" spans="1:16" ht="15.75" customHeight="1">
      <c r="A34" s="179"/>
      <c r="B34" s="179"/>
      <c r="C34" s="179"/>
      <c r="D34" s="179"/>
      <c r="E34" s="179"/>
      <c r="F34" s="181"/>
      <c r="G34" s="179"/>
      <c r="H34" s="179"/>
      <c r="I34" s="179"/>
      <c r="J34" s="179"/>
      <c r="K34" s="179"/>
      <c r="L34" s="179"/>
      <c r="M34" s="179"/>
      <c r="N34" s="179"/>
      <c r="O34" s="179"/>
      <c r="P34" s="186"/>
    </row>
    <row r="35" spans="1:16" ht="15.75" customHeight="1">
      <c r="A35" s="179"/>
      <c r="B35" s="179"/>
      <c r="C35" s="179"/>
      <c r="D35" s="179"/>
      <c r="E35" s="179"/>
      <c r="F35" s="181"/>
      <c r="G35" s="179"/>
      <c r="H35" s="179"/>
      <c r="I35" s="179"/>
      <c r="J35" s="179"/>
      <c r="K35" s="179"/>
      <c r="L35" s="179"/>
      <c r="M35" s="179"/>
      <c r="N35" s="179"/>
      <c r="O35" s="179"/>
      <c r="P35" s="186"/>
    </row>
    <row r="36" spans="1:16" ht="15.75" customHeight="1">
      <c r="A36" s="179"/>
      <c r="B36" s="179"/>
      <c r="C36" s="179"/>
      <c r="D36" s="179"/>
      <c r="E36" s="179"/>
      <c r="F36" s="181"/>
      <c r="G36" s="179"/>
      <c r="H36" s="179"/>
      <c r="I36" s="179"/>
      <c r="J36" s="179"/>
      <c r="K36" s="179"/>
      <c r="L36" s="179"/>
      <c r="M36" s="179"/>
      <c r="N36" s="179"/>
      <c r="O36" s="179"/>
      <c r="P36" s="186"/>
    </row>
    <row r="37" spans="1:16" ht="15.75" customHeight="1">
      <c r="A37" s="179"/>
      <c r="B37" s="179"/>
      <c r="C37" s="179"/>
      <c r="D37" s="179"/>
      <c r="E37" s="179"/>
      <c r="F37" s="181"/>
      <c r="G37" s="179"/>
      <c r="H37" s="179"/>
      <c r="I37" s="179"/>
      <c r="J37" s="179"/>
      <c r="K37" s="179"/>
      <c r="L37" s="179"/>
      <c r="M37" s="179"/>
      <c r="N37" s="179"/>
      <c r="O37" s="179"/>
      <c r="P37" s="186"/>
    </row>
    <row r="38" spans="1:16" ht="15.75" customHeight="1">
      <c r="A38" s="179"/>
      <c r="B38" s="179"/>
      <c r="C38" s="179"/>
      <c r="D38" s="179"/>
      <c r="E38" s="179"/>
      <c r="F38" s="181"/>
      <c r="G38" s="179"/>
      <c r="H38" s="179"/>
      <c r="I38" s="179"/>
      <c r="J38" s="179"/>
      <c r="K38" s="179"/>
      <c r="L38" s="179"/>
      <c r="M38" s="179"/>
      <c r="N38" s="179"/>
      <c r="O38" s="179"/>
      <c r="P38" s="186"/>
    </row>
    <row r="39" spans="1:16" ht="15.75" customHeight="1">
      <c r="A39" s="179"/>
      <c r="B39" s="179"/>
      <c r="C39" s="179"/>
      <c r="D39" s="179"/>
      <c r="E39" s="179"/>
      <c r="F39" s="181"/>
      <c r="G39" s="179"/>
      <c r="H39" s="179"/>
      <c r="I39" s="179"/>
      <c r="J39" s="179"/>
      <c r="K39" s="179"/>
      <c r="L39" s="179"/>
      <c r="M39" s="179"/>
      <c r="N39" s="179"/>
      <c r="O39" s="179"/>
      <c r="P39" s="186"/>
    </row>
    <row r="40" spans="1:16" ht="15.75" customHeight="1">
      <c r="A40" s="179"/>
      <c r="B40" s="179"/>
      <c r="C40" s="179"/>
      <c r="D40" s="179"/>
      <c r="E40" s="179"/>
      <c r="F40" s="181"/>
      <c r="G40" s="179"/>
      <c r="H40" s="179"/>
      <c r="I40" s="179"/>
      <c r="J40" s="179"/>
      <c r="K40" s="179"/>
      <c r="L40" s="179"/>
      <c r="M40" s="179"/>
      <c r="N40" s="179"/>
      <c r="O40" s="179"/>
      <c r="P40" s="186"/>
    </row>
    <row r="41" spans="1:16" ht="15.75" customHeight="1">
      <c r="A41" s="179"/>
      <c r="B41" s="179"/>
      <c r="C41" s="179"/>
      <c r="D41" s="179"/>
      <c r="E41" s="179"/>
      <c r="F41" s="181"/>
      <c r="G41" s="179"/>
      <c r="H41" s="179"/>
      <c r="I41" s="179"/>
      <c r="J41" s="179"/>
      <c r="K41" s="179"/>
      <c r="L41" s="179"/>
      <c r="M41" s="179"/>
      <c r="N41" s="179"/>
      <c r="O41" s="179"/>
      <c r="P41" s="186"/>
    </row>
    <row r="42" spans="1:16" ht="15.75" customHeight="1">
      <c r="A42" s="179"/>
      <c r="B42" s="179"/>
      <c r="C42" s="179"/>
      <c r="D42" s="179"/>
      <c r="E42" s="179"/>
      <c r="F42" s="181"/>
      <c r="G42" s="179"/>
      <c r="H42" s="179"/>
      <c r="I42" s="179"/>
      <c r="J42" s="179"/>
      <c r="K42" s="179"/>
      <c r="L42" s="179"/>
      <c r="M42" s="179"/>
      <c r="N42" s="179"/>
      <c r="O42" s="179"/>
      <c r="P42" s="186"/>
    </row>
    <row r="43" spans="1:16" ht="15.75" customHeight="1">
      <c r="A43" s="179"/>
      <c r="B43" s="179"/>
      <c r="C43" s="179"/>
      <c r="D43" s="179"/>
      <c r="E43" s="179"/>
      <c r="F43" s="181"/>
      <c r="G43" s="179"/>
      <c r="H43" s="179"/>
      <c r="I43" s="179"/>
      <c r="J43" s="179"/>
      <c r="K43" s="179"/>
      <c r="L43" s="179"/>
      <c r="M43" s="179"/>
      <c r="N43" s="179"/>
      <c r="O43" s="179"/>
      <c r="P43" s="186"/>
    </row>
    <row r="44" spans="1:16" ht="15.75" customHeight="1">
      <c r="A44" s="179"/>
      <c r="B44" s="179"/>
      <c r="C44" s="179"/>
      <c r="D44" s="179"/>
      <c r="E44" s="179"/>
      <c r="F44" s="181"/>
      <c r="G44" s="179"/>
      <c r="H44" s="179"/>
      <c r="I44" s="179"/>
      <c r="J44" s="179"/>
      <c r="K44" s="179"/>
      <c r="L44" s="179"/>
      <c r="M44" s="179"/>
      <c r="N44" s="179"/>
      <c r="O44" s="179"/>
      <c r="P44" s="186"/>
    </row>
    <row r="45" spans="1:16" ht="15.75" customHeight="1">
      <c r="A45" s="179"/>
      <c r="B45" s="179"/>
      <c r="C45" s="179"/>
      <c r="D45" s="179"/>
      <c r="E45" s="179"/>
      <c r="F45" s="181"/>
      <c r="G45" s="179"/>
      <c r="H45" s="179"/>
      <c r="I45" s="179"/>
      <c r="J45" s="179"/>
      <c r="K45" s="179"/>
      <c r="L45" s="179"/>
      <c r="M45" s="179"/>
      <c r="N45" s="179"/>
      <c r="O45" s="179"/>
      <c r="P45" s="186"/>
    </row>
    <row r="46" spans="1:16" ht="15.75" customHeight="1">
      <c r="A46" s="179"/>
      <c r="B46" s="179"/>
      <c r="C46" s="179"/>
      <c r="D46" s="179"/>
      <c r="E46" s="179"/>
      <c r="F46" s="181"/>
      <c r="G46" s="179"/>
      <c r="H46" s="179"/>
      <c r="I46" s="179"/>
      <c r="J46" s="179"/>
      <c r="K46" s="179"/>
      <c r="L46" s="179"/>
      <c r="M46" s="179"/>
      <c r="N46" s="179"/>
      <c r="O46" s="179"/>
      <c r="P46" s="186"/>
    </row>
    <row r="47" spans="1:16" ht="15.75" customHeight="1">
      <c r="A47" s="179"/>
      <c r="B47" s="179"/>
      <c r="C47" s="179"/>
      <c r="D47" s="179"/>
      <c r="E47" s="179"/>
      <c r="F47" s="181"/>
      <c r="G47" s="179"/>
      <c r="H47" s="179"/>
      <c r="I47" s="179"/>
      <c r="J47" s="179"/>
      <c r="K47" s="179"/>
      <c r="L47" s="179"/>
      <c r="M47" s="179"/>
      <c r="N47" s="179"/>
      <c r="O47" s="179"/>
      <c r="P47" s="186"/>
    </row>
    <row r="48" spans="1:16" ht="15.75" customHeight="1">
      <c r="A48" s="179"/>
      <c r="B48" s="179"/>
      <c r="C48" s="179"/>
      <c r="D48" s="179"/>
      <c r="E48" s="179"/>
      <c r="F48" s="181"/>
      <c r="G48" s="179"/>
      <c r="H48" s="179"/>
      <c r="I48" s="179"/>
      <c r="J48" s="179"/>
      <c r="K48" s="179"/>
      <c r="L48" s="179"/>
      <c r="M48" s="179"/>
      <c r="N48" s="179"/>
      <c r="O48" s="179"/>
      <c r="P48" s="186"/>
    </row>
    <row r="49" spans="1:16" ht="15.75" customHeight="1">
      <c r="A49" s="179"/>
      <c r="B49" s="179"/>
      <c r="C49" s="179"/>
      <c r="D49" s="179"/>
      <c r="E49" s="179"/>
      <c r="F49" s="181"/>
      <c r="G49" s="179"/>
      <c r="H49" s="179"/>
      <c r="I49" s="179"/>
      <c r="J49" s="179"/>
      <c r="K49" s="179"/>
      <c r="L49" s="179"/>
      <c r="M49" s="179"/>
      <c r="N49" s="179"/>
      <c r="O49" s="179"/>
      <c r="P49" s="186"/>
    </row>
    <row r="50" spans="1:16" ht="15.75" customHeight="1">
      <c r="A50" s="179"/>
      <c r="B50" s="179"/>
      <c r="C50" s="179"/>
      <c r="D50" s="179"/>
      <c r="E50" s="179"/>
      <c r="F50" s="181"/>
      <c r="G50" s="179"/>
      <c r="H50" s="179"/>
      <c r="I50" s="179"/>
      <c r="J50" s="179"/>
      <c r="K50" s="179"/>
      <c r="L50" s="179"/>
      <c r="M50" s="179"/>
      <c r="N50" s="179"/>
      <c r="O50" s="179"/>
      <c r="P50" s="186"/>
    </row>
    <row r="51" spans="1:16" ht="15.75" customHeight="1">
      <c r="A51" s="179"/>
      <c r="B51" s="179"/>
      <c r="C51" s="179"/>
      <c r="D51" s="179"/>
      <c r="E51" s="179"/>
      <c r="F51" s="181"/>
      <c r="G51" s="179"/>
      <c r="H51" s="179"/>
      <c r="I51" s="179"/>
      <c r="J51" s="179"/>
      <c r="K51" s="179"/>
      <c r="L51" s="179"/>
      <c r="M51" s="179"/>
      <c r="N51" s="179"/>
      <c r="O51" s="179"/>
      <c r="P51" s="186"/>
    </row>
    <row r="52" spans="1:16" ht="15.75" customHeight="1">
      <c r="A52" s="179"/>
      <c r="B52" s="179"/>
      <c r="C52" s="179"/>
      <c r="D52" s="179"/>
      <c r="E52" s="179"/>
      <c r="F52" s="181"/>
      <c r="G52" s="179"/>
      <c r="H52" s="179"/>
      <c r="I52" s="179"/>
      <c r="J52" s="179"/>
      <c r="K52" s="179"/>
      <c r="L52" s="179"/>
      <c r="M52" s="179"/>
      <c r="N52" s="179"/>
      <c r="O52" s="179"/>
      <c r="P52" s="186"/>
    </row>
    <row r="53" spans="1:16" ht="15.75" customHeight="1">
      <c r="A53" s="179"/>
      <c r="B53" s="179"/>
      <c r="C53" s="179"/>
      <c r="D53" s="179"/>
      <c r="E53" s="179"/>
      <c r="F53" s="181"/>
      <c r="G53" s="179"/>
      <c r="H53" s="179"/>
      <c r="I53" s="179"/>
      <c r="J53" s="179"/>
      <c r="K53" s="179"/>
      <c r="L53" s="179"/>
      <c r="M53" s="179"/>
      <c r="N53" s="179"/>
      <c r="O53" s="179"/>
      <c r="P53" s="186"/>
    </row>
    <row r="54" spans="1:16" ht="15.75" customHeight="1">
      <c r="A54" s="179"/>
      <c r="B54" s="179"/>
      <c r="C54" s="179"/>
      <c r="D54" s="179"/>
      <c r="E54" s="179"/>
      <c r="F54" s="181"/>
      <c r="G54" s="179"/>
      <c r="H54" s="179"/>
      <c r="I54" s="179"/>
      <c r="J54" s="179"/>
      <c r="K54" s="179"/>
      <c r="L54" s="179"/>
      <c r="M54" s="179"/>
      <c r="N54" s="179"/>
      <c r="O54" s="179"/>
      <c r="P54" s="186"/>
    </row>
    <row r="55" spans="1:16" ht="15.75" customHeight="1">
      <c r="A55" s="179"/>
      <c r="B55" s="179"/>
      <c r="C55" s="179"/>
      <c r="D55" s="179"/>
      <c r="E55" s="179"/>
      <c r="F55" s="181"/>
      <c r="G55" s="179"/>
      <c r="H55" s="179"/>
      <c r="I55" s="179"/>
      <c r="J55" s="179"/>
      <c r="K55" s="179"/>
      <c r="L55" s="179"/>
      <c r="M55" s="179"/>
      <c r="N55" s="179"/>
      <c r="O55" s="179"/>
      <c r="P55" s="186"/>
    </row>
    <row r="56" spans="1:16" ht="15.75" customHeight="1">
      <c r="A56" s="179"/>
      <c r="B56" s="179"/>
      <c r="C56" s="179"/>
      <c r="D56" s="179"/>
      <c r="E56" s="179"/>
      <c r="F56" s="181"/>
      <c r="G56" s="179"/>
      <c r="H56" s="179"/>
      <c r="I56" s="179"/>
      <c r="J56" s="179"/>
      <c r="K56" s="179"/>
      <c r="L56" s="179"/>
      <c r="M56" s="179"/>
      <c r="N56" s="179"/>
      <c r="O56" s="179"/>
      <c r="P56" s="186"/>
    </row>
    <row r="57" spans="1:16" ht="15.75" customHeight="1">
      <c r="A57" s="179"/>
      <c r="B57" s="179"/>
      <c r="C57" s="179"/>
      <c r="D57" s="179"/>
      <c r="E57" s="179"/>
      <c r="F57" s="181"/>
      <c r="G57" s="179"/>
      <c r="H57" s="179"/>
      <c r="I57" s="179"/>
      <c r="J57" s="179"/>
      <c r="K57" s="179"/>
      <c r="L57" s="179"/>
      <c r="M57" s="179"/>
      <c r="N57" s="179"/>
      <c r="O57" s="179"/>
      <c r="P57" s="186"/>
    </row>
    <row r="58" spans="1:16" ht="15.75" customHeight="1">
      <c r="A58" s="179"/>
      <c r="B58" s="179"/>
      <c r="C58" s="179"/>
      <c r="D58" s="179"/>
      <c r="E58" s="179"/>
      <c r="F58" s="181"/>
      <c r="G58" s="179"/>
      <c r="H58" s="179"/>
      <c r="I58" s="179"/>
      <c r="J58" s="179"/>
      <c r="K58" s="179"/>
      <c r="L58" s="179"/>
      <c r="M58" s="179"/>
      <c r="N58" s="179"/>
      <c r="O58" s="179"/>
      <c r="P58" s="186"/>
    </row>
    <row r="59" spans="1:16" ht="15.75" customHeight="1">
      <c r="A59" s="179"/>
      <c r="B59" s="179"/>
      <c r="C59" s="179"/>
      <c r="D59" s="179"/>
      <c r="E59" s="179"/>
      <c r="F59" s="181"/>
      <c r="G59" s="179"/>
      <c r="H59" s="179"/>
      <c r="I59" s="179"/>
      <c r="J59" s="179"/>
      <c r="K59" s="179"/>
      <c r="L59" s="179"/>
      <c r="M59" s="179"/>
      <c r="N59" s="179"/>
      <c r="O59" s="179"/>
      <c r="P59" s="186"/>
    </row>
    <row r="60" spans="1:16" ht="15.75" customHeight="1">
      <c r="A60" s="179"/>
      <c r="B60" s="179"/>
      <c r="C60" s="179"/>
      <c r="D60" s="179"/>
      <c r="E60" s="179"/>
      <c r="F60" s="181"/>
      <c r="G60" s="179"/>
      <c r="H60" s="179"/>
      <c r="I60" s="179"/>
      <c r="J60" s="179"/>
      <c r="K60" s="179"/>
      <c r="L60" s="179"/>
      <c r="M60" s="179"/>
      <c r="N60" s="179"/>
      <c r="O60" s="179"/>
      <c r="P60" s="186"/>
    </row>
    <row r="61" spans="1:16" ht="15.75" customHeight="1">
      <c r="A61" s="179"/>
      <c r="B61" s="179"/>
      <c r="C61" s="179"/>
      <c r="D61" s="179"/>
      <c r="E61" s="179"/>
      <c r="F61" s="181"/>
      <c r="G61" s="179"/>
      <c r="H61" s="179"/>
      <c r="I61" s="179"/>
      <c r="J61" s="179"/>
      <c r="K61" s="179"/>
      <c r="L61" s="179"/>
      <c r="M61" s="179"/>
      <c r="N61" s="179"/>
      <c r="O61" s="179"/>
      <c r="P61" s="186"/>
    </row>
    <row r="62" spans="1:16" ht="15.75" customHeight="1">
      <c r="A62" s="179"/>
      <c r="B62" s="179"/>
      <c r="C62" s="179"/>
      <c r="D62" s="179"/>
      <c r="E62" s="179"/>
      <c r="F62" s="181"/>
      <c r="G62" s="179"/>
      <c r="H62" s="179"/>
      <c r="I62" s="179"/>
      <c r="J62" s="179"/>
      <c r="K62" s="179"/>
      <c r="L62" s="179"/>
      <c r="M62" s="179"/>
      <c r="N62" s="179"/>
      <c r="O62" s="179"/>
      <c r="P62" s="186"/>
    </row>
    <row r="63" spans="1:16" ht="15.75" customHeight="1">
      <c r="A63" s="179"/>
      <c r="B63" s="179"/>
      <c r="C63" s="179"/>
      <c r="D63" s="179"/>
      <c r="E63" s="179"/>
      <c r="F63" s="181"/>
      <c r="G63" s="179"/>
      <c r="H63" s="179"/>
      <c r="I63" s="179"/>
      <c r="J63" s="179"/>
      <c r="K63" s="179"/>
      <c r="L63" s="179"/>
      <c r="M63" s="179"/>
      <c r="N63" s="179"/>
      <c r="O63" s="179"/>
      <c r="P63" s="186"/>
    </row>
    <row r="64" spans="1:16" ht="15.75" customHeight="1">
      <c r="A64" s="179"/>
      <c r="B64" s="179"/>
      <c r="C64" s="179"/>
      <c r="D64" s="179"/>
      <c r="E64" s="179"/>
      <c r="F64" s="181"/>
      <c r="G64" s="179"/>
      <c r="H64" s="179"/>
      <c r="I64" s="179"/>
      <c r="J64" s="179"/>
      <c r="K64" s="179"/>
      <c r="L64" s="179"/>
      <c r="M64" s="179"/>
      <c r="N64" s="179"/>
      <c r="O64" s="179"/>
      <c r="P64" s="186"/>
    </row>
    <row r="65" spans="1:16" ht="15.75" customHeight="1">
      <c r="A65" s="179"/>
      <c r="B65" s="179"/>
      <c r="C65" s="179"/>
      <c r="D65" s="179"/>
      <c r="E65" s="179"/>
      <c r="F65" s="181"/>
      <c r="G65" s="179"/>
      <c r="H65" s="179"/>
      <c r="I65" s="179"/>
      <c r="J65" s="179"/>
      <c r="K65" s="179"/>
      <c r="L65" s="179"/>
      <c r="M65" s="179"/>
      <c r="N65" s="179"/>
      <c r="O65" s="179"/>
      <c r="P65" s="186"/>
    </row>
    <row r="66" spans="1:16" ht="15.75" customHeight="1">
      <c r="A66" s="179"/>
      <c r="B66" s="179"/>
      <c r="C66" s="179"/>
      <c r="D66" s="179"/>
      <c r="E66" s="179"/>
      <c r="F66" s="181"/>
      <c r="G66" s="179"/>
      <c r="H66" s="179"/>
      <c r="I66" s="179"/>
      <c r="J66" s="179"/>
      <c r="K66" s="179"/>
      <c r="L66" s="179"/>
      <c r="M66" s="179"/>
      <c r="N66" s="179"/>
      <c r="O66" s="179"/>
      <c r="P66" s="186"/>
    </row>
    <row r="67" spans="1:16" ht="15.75" customHeight="1">
      <c r="A67" s="179"/>
      <c r="B67" s="179"/>
      <c r="C67" s="179"/>
      <c r="D67" s="179"/>
      <c r="E67" s="179"/>
      <c r="F67" s="181"/>
      <c r="G67" s="179"/>
      <c r="H67" s="179"/>
      <c r="I67" s="179"/>
      <c r="J67" s="179"/>
      <c r="K67" s="179"/>
      <c r="L67" s="179"/>
      <c r="M67" s="179"/>
      <c r="N67" s="179"/>
      <c r="O67" s="179"/>
      <c r="P67" s="186"/>
    </row>
    <row r="68" spans="1:16" ht="15.75" customHeight="1">
      <c r="A68" s="179"/>
      <c r="B68" s="179"/>
      <c r="C68" s="179"/>
      <c r="D68" s="179"/>
      <c r="E68" s="179"/>
      <c r="F68" s="181"/>
      <c r="G68" s="179"/>
      <c r="H68" s="179"/>
      <c r="I68" s="179"/>
      <c r="J68" s="179"/>
      <c r="K68" s="179"/>
      <c r="L68" s="179"/>
      <c r="M68" s="179"/>
      <c r="N68" s="179"/>
      <c r="O68" s="179"/>
      <c r="P68" s="186"/>
    </row>
    <row r="69" spans="1:16" ht="15.75" customHeight="1">
      <c r="A69" s="179"/>
      <c r="B69" s="179"/>
      <c r="C69" s="179"/>
      <c r="D69" s="179"/>
      <c r="E69" s="179"/>
      <c r="F69" s="181"/>
      <c r="G69" s="179"/>
      <c r="H69" s="179"/>
      <c r="I69" s="179"/>
      <c r="J69" s="179"/>
      <c r="K69" s="179"/>
      <c r="L69" s="179"/>
      <c r="M69" s="179"/>
      <c r="N69" s="179"/>
      <c r="O69" s="179"/>
      <c r="P69" s="186"/>
    </row>
    <row r="70" spans="1:16" ht="15.75" customHeight="1">
      <c r="A70" s="179"/>
      <c r="B70" s="179"/>
      <c r="C70" s="179"/>
      <c r="D70" s="179"/>
      <c r="E70" s="179"/>
      <c r="F70" s="181"/>
      <c r="G70" s="179"/>
      <c r="H70" s="179"/>
      <c r="I70" s="179"/>
      <c r="J70" s="179"/>
      <c r="K70" s="179"/>
      <c r="L70" s="179"/>
      <c r="M70" s="179"/>
      <c r="N70" s="179"/>
      <c r="O70" s="179"/>
      <c r="P70" s="186"/>
    </row>
    <row r="71" spans="1:16" ht="15.75" customHeight="1">
      <c r="A71" s="179"/>
      <c r="B71" s="179"/>
      <c r="C71" s="179"/>
      <c r="D71" s="179"/>
      <c r="E71" s="179"/>
      <c r="F71" s="181"/>
      <c r="G71" s="179"/>
      <c r="H71" s="179"/>
      <c r="I71" s="179"/>
      <c r="J71" s="179"/>
      <c r="K71" s="179"/>
      <c r="L71" s="179"/>
      <c r="M71" s="179"/>
      <c r="N71" s="179"/>
      <c r="O71" s="179"/>
      <c r="P71" s="186"/>
    </row>
    <row r="72" spans="1:16" ht="15.75" customHeight="1">
      <c r="A72" s="179"/>
      <c r="B72" s="179"/>
      <c r="C72" s="179"/>
      <c r="D72" s="179"/>
      <c r="E72" s="179"/>
      <c r="F72" s="181"/>
      <c r="G72" s="179"/>
      <c r="H72" s="179"/>
      <c r="I72" s="179"/>
      <c r="J72" s="179"/>
      <c r="K72" s="179"/>
      <c r="L72" s="179"/>
      <c r="M72" s="179"/>
      <c r="N72" s="179"/>
      <c r="O72" s="179"/>
      <c r="P72" s="186"/>
    </row>
    <row r="73" spans="1:16" ht="15.75" customHeight="1">
      <c r="A73" s="179"/>
      <c r="B73" s="179"/>
      <c r="C73" s="179"/>
      <c r="D73" s="179"/>
      <c r="E73" s="179"/>
      <c r="F73" s="181"/>
      <c r="G73" s="179"/>
      <c r="H73" s="179"/>
      <c r="I73" s="179"/>
      <c r="J73" s="179"/>
      <c r="K73" s="179"/>
      <c r="L73" s="179"/>
      <c r="M73" s="179"/>
      <c r="N73" s="179"/>
      <c r="O73" s="179"/>
      <c r="P73" s="186"/>
    </row>
    <row r="74" spans="1:16" ht="15.75" customHeight="1">
      <c r="A74" s="179"/>
      <c r="B74" s="179"/>
      <c r="C74" s="179"/>
      <c r="D74" s="179"/>
      <c r="E74" s="179"/>
      <c r="F74" s="181"/>
      <c r="G74" s="179"/>
      <c r="H74" s="179"/>
      <c r="I74" s="179"/>
      <c r="J74" s="179"/>
      <c r="K74" s="179"/>
      <c r="L74" s="179"/>
      <c r="M74" s="179"/>
      <c r="N74" s="179"/>
      <c r="O74" s="179"/>
      <c r="P74" s="186"/>
    </row>
    <row r="75" spans="1:16" ht="15.75" customHeight="1">
      <c r="A75" s="187"/>
      <c r="B75" s="187"/>
      <c r="C75" s="187"/>
      <c r="D75" s="187"/>
      <c r="E75" s="187"/>
      <c r="F75" s="233"/>
      <c r="G75" s="187"/>
      <c r="H75" s="187"/>
      <c r="I75" s="187"/>
      <c r="J75" s="187"/>
      <c r="K75" s="187"/>
      <c r="L75" s="187"/>
      <c r="M75" s="187"/>
      <c r="N75" s="187"/>
      <c r="O75" s="187"/>
      <c r="P75" s="186"/>
    </row>
    <row r="76" spans="1:16" ht="15.75" customHeight="1">
      <c r="A76" s="187"/>
      <c r="B76" s="187"/>
      <c r="C76" s="187"/>
      <c r="D76" s="187"/>
      <c r="E76" s="187"/>
      <c r="F76" s="233"/>
      <c r="G76" s="187"/>
      <c r="H76" s="187"/>
      <c r="I76" s="187"/>
      <c r="J76" s="187"/>
      <c r="K76" s="187"/>
      <c r="L76" s="187"/>
      <c r="M76" s="187"/>
      <c r="N76" s="187"/>
      <c r="O76" s="187"/>
      <c r="P76" s="186"/>
    </row>
    <row r="77" spans="1:16" ht="15.75" customHeight="1">
      <c r="A77" s="187"/>
      <c r="B77" s="187"/>
      <c r="C77" s="187"/>
      <c r="D77" s="187"/>
      <c r="E77" s="187"/>
      <c r="F77" s="233"/>
      <c r="G77" s="187"/>
      <c r="H77" s="187"/>
      <c r="I77" s="187"/>
      <c r="J77" s="187"/>
      <c r="K77" s="187"/>
      <c r="L77" s="187"/>
      <c r="M77" s="187"/>
      <c r="N77" s="187"/>
      <c r="O77" s="187"/>
      <c r="P77" s="186"/>
    </row>
    <row r="78" spans="1:16" ht="15.75" customHeight="1">
      <c r="A78" s="187"/>
      <c r="B78" s="187"/>
      <c r="C78" s="187"/>
      <c r="D78" s="187"/>
      <c r="E78" s="187"/>
      <c r="F78" s="233"/>
      <c r="G78" s="187"/>
      <c r="H78" s="187"/>
      <c r="I78" s="187"/>
      <c r="J78" s="187"/>
      <c r="K78" s="187"/>
      <c r="L78" s="187"/>
      <c r="M78" s="187"/>
      <c r="N78" s="187"/>
      <c r="O78" s="187"/>
      <c r="P78" s="186"/>
    </row>
    <row r="79" spans="1:16" ht="15.75" customHeight="1">
      <c r="A79" s="187"/>
      <c r="B79" s="187"/>
      <c r="C79" s="187"/>
      <c r="D79" s="187"/>
      <c r="E79" s="187"/>
      <c r="F79" s="233"/>
      <c r="G79" s="187"/>
      <c r="H79" s="187"/>
      <c r="I79" s="187"/>
      <c r="J79" s="187"/>
      <c r="K79" s="187"/>
      <c r="L79" s="187"/>
      <c r="M79" s="187"/>
      <c r="N79" s="187"/>
      <c r="O79" s="187"/>
      <c r="P79" s="186"/>
    </row>
    <row r="80" spans="1:16" ht="15.75" customHeight="1">
      <c r="A80" s="102"/>
      <c r="B80" s="102"/>
      <c r="C80" s="102"/>
      <c r="D80" s="102"/>
      <c r="E80" s="102"/>
      <c r="F80" s="171"/>
      <c r="G80" s="102"/>
      <c r="H80" s="102"/>
      <c r="I80" s="102"/>
      <c r="J80" s="102"/>
      <c r="K80" s="102"/>
      <c r="L80" s="102"/>
      <c r="M80" s="102"/>
      <c r="N80" s="102"/>
      <c r="O80" s="102"/>
    </row>
    <row r="81" spans="1:15" ht="15.75" customHeight="1">
      <c r="A81" s="102"/>
      <c r="B81" s="102"/>
      <c r="C81" s="102"/>
      <c r="D81" s="102"/>
      <c r="E81" s="102"/>
      <c r="F81" s="171"/>
      <c r="G81" s="102"/>
      <c r="H81" s="102"/>
      <c r="I81" s="102"/>
      <c r="J81" s="102"/>
      <c r="K81" s="102"/>
      <c r="L81" s="102"/>
      <c r="M81" s="102"/>
      <c r="N81" s="102"/>
      <c r="O81" s="102"/>
    </row>
    <row r="82" spans="1:15" ht="15.75" customHeight="1">
      <c r="A82" s="102"/>
      <c r="B82" s="102"/>
      <c r="C82" s="102"/>
      <c r="D82" s="102"/>
      <c r="E82" s="102"/>
      <c r="F82" s="171"/>
      <c r="G82" s="102"/>
      <c r="H82" s="102"/>
      <c r="I82" s="102"/>
      <c r="J82" s="102"/>
      <c r="K82" s="102"/>
      <c r="L82" s="102"/>
      <c r="M82" s="102"/>
      <c r="N82" s="102"/>
      <c r="O82" s="102"/>
    </row>
    <row r="83" spans="1:15" ht="15.75" customHeight="1">
      <c r="A83" s="102"/>
      <c r="B83" s="102"/>
      <c r="C83" s="102"/>
      <c r="D83" s="102"/>
      <c r="E83" s="102"/>
      <c r="F83" s="171"/>
      <c r="G83" s="102"/>
      <c r="H83" s="102"/>
      <c r="I83" s="102"/>
      <c r="J83" s="102"/>
      <c r="K83" s="102"/>
      <c r="L83" s="102"/>
      <c r="M83" s="102"/>
      <c r="N83" s="102"/>
      <c r="O83" s="102"/>
    </row>
    <row r="84" spans="1:15" ht="15.75" customHeight="1">
      <c r="A84" s="102"/>
      <c r="B84" s="102"/>
      <c r="C84" s="102"/>
      <c r="D84" s="102"/>
      <c r="E84" s="102"/>
      <c r="F84" s="171"/>
      <c r="G84" s="102"/>
      <c r="H84" s="102"/>
      <c r="I84" s="102"/>
      <c r="J84" s="102"/>
      <c r="K84" s="102"/>
      <c r="L84" s="102"/>
      <c r="M84" s="102"/>
      <c r="N84" s="102"/>
      <c r="O84" s="102"/>
    </row>
    <row r="85" spans="1:15" ht="15.75" customHeight="1">
      <c r="A85" s="102"/>
      <c r="B85" s="102"/>
      <c r="C85" s="102"/>
      <c r="D85" s="102"/>
      <c r="E85" s="102"/>
      <c r="F85" s="171"/>
      <c r="G85" s="102"/>
      <c r="H85" s="102"/>
      <c r="I85" s="102"/>
      <c r="J85" s="102"/>
      <c r="K85" s="102"/>
      <c r="L85" s="102"/>
      <c r="M85" s="102"/>
      <c r="N85" s="102"/>
      <c r="O85" s="102"/>
    </row>
    <row r="86" spans="1:15" ht="15.75" customHeight="1">
      <c r="A86" s="102"/>
      <c r="B86" s="102"/>
      <c r="C86" s="102"/>
      <c r="D86" s="102"/>
      <c r="E86" s="102"/>
      <c r="F86" s="171"/>
      <c r="G86" s="102"/>
      <c r="H86" s="102"/>
      <c r="I86" s="102"/>
      <c r="J86" s="102"/>
      <c r="K86" s="102"/>
      <c r="L86" s="102"/>
      <c r="M86" s="102"/>
      <c r="N86" s="102"/>
      <c r="O86" s="102"/>
    </row>
    <row r="87" spans="1:15" ht="15.75" customHeight="1">
      <c r="A87" s="102"/>
      <c r="B87" s="102"/>
      <c r="C87" s="102"/>
      <c r="D87" s="102"/>
      <c r="E87" s="102"/>
      <c r="F87" s="171"/>
      <c r="G87" s="102"/>
      <c r="H87" s="102"/>
      <c r="I87" s="102"/>
      <c r="J87" s="102"/>
      <c r="K87" s="102"/>
      <c r="L87" s="102"/>
      <c r="M87" s="102"/>
      <c r="N87" s="102"/>
      <c r="O87" s="102"/>
    </row>
    <row r="88" spans="1:15" ht="15.75" customHeight="1">
      <c r="A88" s="102"/>
      <c r="B88" s="102"/>
      <c r="C88" s="102"/>
      <c r="D88" s="102"/>
      <c r="E88" s="102"/>
      <c r="F88" s="171"/>
      <c r="G88" s="102"/>
      <c r="H88" s="102"/>
      <c r="I88" s="102"/>
      <c r="J88" s="102"/>
      <c r="K88" s="102"/>
      <c r="L88" s="102"/>
      <c r="M88" s="102"/>
      <c r="N88" s="102"/>
      <c r="O88" s="102"/>
    </row>
    <row r="89" spans="1:15" ht="15.75" customHeight="1">
      <c r="A89" s="102"/>
      <c r="B89" s="102"/>
      <c r="C89" s="102"/>
      <c r="D89" s="102"/>
      <c r="E89" s="102"/>
      <c r="F89" s="171"/>
      <c r="G89" s="102"/>
      <c r="H89" s="102"/>
      <c r="I89" s="102"/>
      <c r="J89" s="102"/>
      <c r="K89" s="102"/>
      <c r="L89" s="102"/>
      <c r="M89" s="102"/>
      <c r="N89" s="102"/>
      <c r="O89" s="102"/>
    </row>
  </sheetData>
  <mergeCells count="7">
    <mergeCell ref="G30:J30"/>
    <mergeCell ref="A29:B29"/>
    <mergeCell ref="A1:J1"/>
    <mergeCell ref="A2:J2"/>
    <mergeCell ref="A26:B26"/>
    <mergeCell ref="A27:B27"/>
    <mergeCell ref="A28:B28"/>
  </mergeCells>
  <phoneticPr fontId="8" type="noConversion"/>
  <printOptions horizontalCentered="1"/>
  <pageMargins left="0.59055118110236227" right="0.59055118110236227" top="0.86614173228346458" bottom="0.86614173228346458" header="0.47244094488188981" footer="0.59055118110236227"/>
  <pageSetup paperSize="9" scale="97"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P85"/>
  <sheetViews>
    <sheetView view="pageBreakPreview" topLeftCell="A10" zoomScaleNormal="100" zoomScaleSheetLayoutView="100" workbookViewId="0">
      <selection activeCell="H18" sqref="H18"/>
    </sheetView>
  </sheetViews>
  <sheetFormatPr defaultColWidth="9" defaultRowHeight="15.75" customHeight="1"/>
  <cols>
    <col min="1" max="1" width="6.875" style="2" customWidth="1"/>
    <col min="2" max="2" width="26.875" style="2" customWidth="1"/>
    <col min="3" max="3" width="22.75" style="2" customWidth="1"/>
    <col min="4" max="4" width="23.625" style="2" customWidth="1"/>
    <col min="5" max="5" width="19.125" style="2" customWidth="1"/>
    <col min="6" max="6" width="12.625" style="2" customWidth="1"/>
    <col min="7" max="16384" width="9" style="2"/>
  </cols>
  <sheetData>
    <row r="1" spans="1:16" s="15" customFormat="1" ht="30" customHeight="1">
      <c r="A1" s="519" t="s">
        <v>216</v>
      </c>
      <c r="B1" s="519"/>
      <c r="C1" s="519"/>
      <c r="D1" s="519"/>
      <c r="E1" s="519"/>
      <c r="F1" s="519"/>
    </row>
    <row r="2" spans="1:16" ht="16.5" customHeight="1">
      <c r="A2" s="518" t="str">
        <f>公用信息!A8</f>
        <v>评估基准日：2018年11月30日</v>
      </c>
      <c r="B2" s="518"/>
      <c r="C2" s="518"/>
      <c r="D2" s="518"/>
      <c r="E2" s="518"/>
      <c r="F2" s="518"/>
      <c r="G2" s="90"/>
      <c r="H2" s="90"/>
      <c r="I2" s="90"/>
      <c r="J2" s="90"/>
      <c r="K2" s="90"/>
      <c r="L2" s="90"/>
      <c r="M2" s="90"/>
      <c r="N2" s="90"/>
      <c r="O2" s="90"/>
    </row>
    <row r="3" spans="1:16" ht="16.5" customHeight="1">
      <c r="A3" s="91"/>
      <c r="B3" s="91"/>
      <c r="C3" s="91"/>
      <c r="D3" s="91"/>
      <c r="E3" s="91"/>
      <c r="F3" s="154" t="s">
        <v>557</v>
      </c>
      <c r="G3" s="90"/>
      <c r="H3" s="90"/>
      <c r="I3" s="90"/>
      <c r="J3" s="90"/>
      <c r="K3" s="90"/>
      <c r="L3" s="90"/>
      <c r="M3" s="90"/>
      <c r="N3" s="90"/>
      <c r="O3" s="90"/>
    </row>
    <row r="4" spans="1:16" ht="16.5" customHeight="1">
      <c r="A4" s="540" t="str">
        <f>公用信息!A5</f>
        <v>被评估单位：中国劳动关系学院</v>
      </c>
      <c r="B4" s="540"/>
      <c r="C4" s="90"/>
      <c r="D4" s="90"/>
      <c r="E4" s="90"/>
      <c r="F4" s="158" t="s">
        <v>291</v>
      </c>
      <c r="G4" s="90"/>
      <c r="H4" s="90"/>
      <c r="I4" s="90"/>
      <c r="J4" s="90"/>
      <c r="K4" s="90"/>
      <c r="L4" s="90"/>
      <c r="M4" s="90"/>
      <c r="N4" s="90"/>
      <c r="O4" s="90"/>
    </row>
    <row r="5" spans="1:16" s="28" customFormat="1" ht="23.25" customHeight="1">
      <c r="A5" s="209" t="s">
        <v>356</v>
      </c>
      <c r="B5" s="209" t="s">
        <v>247</v>
      </c>
      <c r="C5" s="209" t="s">
        <v>51</v>
      </c>
      <c r="D5" s="209" t="s">
        <v>52</v>
      </c>
      <c r="E5" s="215" t="s">
        <v>321</v>
      </c>
      <c r="F5" s="209" t="s">
        <v>357</v>
      </c>
      <c r="G5" s="245"/>
      <c r="H5" s="245"/>
      <c r="I5" s="245"/>
      <c r="J5" s="245"/>
      <c r="K5" s="245"/>
      <c r="L5" s="245"/>
      <c r="M5" s="245"/>
      <c r="N5" s="245"/>
      <c r="O5" s="245"/>
      <c r="P5" s="272"/>
    </row>
    <row r="6" spans="1:16" ht="17.25" customHeight="1">
      <c r="A6" s="209" t="s">
        <v>558</v>
      </c>
      <c r="B6" s="249" t="s">
        <v>559</v>
      </c>
      <c r="C6" s="329">
        <f>'3-9-1材料采购（在途物资）'!F28</f>
        <v>0</v>
      </c>
      <c r="D6" s="328">
        <f>'3-9-1材料采购（在途物资）'!I28</f>
        <v>0</v>
      </c>
      <c r="E6" s="328">
        <f>D6-C6</f>
        <v>0</v>
      </c>
      <c r="F6" s="328" t="str">
        <f>IF(C6=0,"",E6/C6*100)</f>
        <v/>
      </c>
      <c r="G6" s="179"/>
      <c r="H6" s="179"/>
      <c r="I6" s="179"/>
      <c r="J6" s="179"/>
      <c r="K6" s="179"/>
      <c r="L6" s="179"/>
      <c r="M6" s="179"/>
      <c r="N6" s="179"/>
      <c r="O6" s="179"/>
      <c r="P6" s="186"/>
    </row>
    <row r="7" spans="1:16" ht="17.25" customHeight="1">
      <c r="A7" s="209" t="s">
        <v>61</v>
      </c>
      <c r="B7" s="247" t="s">
        <v>560</v>
      </c>
      <c r="C7" s="329">
        <f>'3-9-2原材料'!G29</f>
        <v>0</v>
      </c>
      <c r="D7" s="328">
        <f>'3-9-1材料采购（在途物资）'!I28</f>
        <v>0</v>
      </c>
      <c r="E7" s="328">
        <f t="shared" ref="E7:E25" si="0">D7-C7</f>
        <v>0</v>
      </c>
      <c r="F7" s="328" t="str">
        <f t="shared" ref="F7:F25" si="1">IF(C7=0,"",E7/C7*100)</f>
        <v/>
      </c>
      <c r="G7" s="179"/>
      <c r="H7" s="179"/>
      <c r="I7" s="179"/>
      <c r="J7" s="179"/>
      <c r="K7" s="179"/>
      <c r="L7" s="179"/>
      <c r="M7" s="179"/>
      <c r="N7" s="179"/>
      <c r="O7" s="179"/>
      <c r="P7" s="186"/>
    </row>
    <row r="8" spans="1:16" ht="17.25" customHeight="1">
      <c r="A8" s="209" t="s">
        <v>62</v>
      </c>
      <c r="B8" s="247" t="s">
        <v>561</v>
      </c>
      <c r="C8" s="329">
        <f>'3-9-3在库周转材料'!G29</f>
        <v>0</v>
      </c>
      <c r="D8" s="328">
        <f>'3-9-3在库周转材料'!J29</f>
        <v>0</v>
      </c>
      <c r="E8" s="328">
        <f t="shared" si="0"/>
        <v>0</v>
      </c>
      <c r="F8" s="328" t="str">
        <f t="shared" si="1"/>
        <v/>
      </c>
      <c r="G8" s="179"/>
      <c r="H8" s="179"/>
      <c r="I8" s="179"/>
      <c r="J8" s="179"/>
      <c r="K8" s="179"/>
      <c r="L8" s="179"/>
      <c r="M8" s="179"/>
      <c r="N8" s="179"/>
      <c r="O8" s="179"/>
      <c r="P8" s="186"/>
    </row>
    <row r="9" spans="1:16" ht="17.25" customHeight="1">
      <c r="A9" s="209" t="s">
        <v>63</v>
      </c>
      <c r="B9" s="247" t="s">
        <v>562</v>
      </c>
      <c r="C9" s="329">
        <f>'3-9-4委托加工物资'!G29</f>
        <v>0</v>
      </c>
      <c r="D9" s="328">
        <f>'3-9-4委托加工物资'!J29</f>
        <v>0</v>
      </c>
      <c r="E9" s="328">
        <f t="shared" si="0"/>
        <v>0</v>
      </c>
      <c r="F9" s="328" t="str">
        <f t="shared" si="1"/>
        <v/>
      </c>
      <c r="G9" s="179"/>
      <c r="H9" s="179"/>
      <c r="I9" s="179"/>
      <c r="J9" s="179"/>
      <c r="K9" s="179"/>
      <c r="L9" s="179"/>
      <c r="M9" s="179"/>
      <c r="N9" s="179"/>
      <c r="O9" s="179"/>
      <c r="P9" s="186"/>
    </row>
    <row r="10" spans="1:16" ht="17.25" customHeight="1">
      <c r="A10" s="209" t="s">
        <v>64</v>
      </c>
      <c r="B10" s="247" t="s">
        <v>563</v>
      </c>
      <c r="C10" s="329">
        <f>'3-9-5产成品（库存商品）'!G31</f>
        <v>0</v>
      </c>
      <c r="D10" s="328">
        <f>'3-9-5产成品（库存商品）'!K31</f>
        <v>0</v>
      </c>
      <c r="E10" s="328">
        <f t="shared" si="0"/>
        <v>0</v>
      </c>
      <c r="F10" s="328" t="str">
        <f t="shared" si="1"/>
        <v/>
      </c>
      <c r="G10" s="179"/>
      <c r="H10" s="179"/>
      <c r="I10" s="179"/>
      <c r="J10" s="179"/>
      <c r="K10" s="179"/>
      <c r="L10" s="179"/>
      <c r="M10" s="179"/>
      <c r="N10" s="179"/>
      <c r="O10" s="179"/>
      <c r="P10" s="186"/>
    </row>
    <row r="11" spans="1:16" ht="17.25" customHeight="1">
      <c r="A11" s="209" t="s">
        <v>65</v>
      </c>
      <c r="B11" s="247" t="s">
        <v>564</v>
      </c>
      <c r="C11" s="329">
        <f>'3-9-6在产品（自制半成品）'!G32</f>
        <v>0</v>
      </c>
      <c r="D11" s="328">
        <f>'3-9-6在产品（自制半成品）'!J32</f>
        <v>0</v>
      </c>
      <c r="E11" s="328">
        <f t="shared" si="0"/>
        <v>0</v>
      </c>
      <c r="F11" s="328" t="str">
        <f t="shared" si="1"/>
        <v/>
      </c>
      <c r="G11" s="179"/>
      <c r="H11" s="179"/>
      <c r="I11" s="179"/>
      <c r="J11" s="179"/>
      <c r="K11" s="179"/>
      <c r="L11" s="179"/>
      <c r="M11" s="179"/>
      <c r="N11" s="179"/>
      <c r="O11" s="179"/>
      <c r="P11" s="186"/>
    </row>
    <row r="12" spans="1:16" ht="17.25" customHeight="1">
      <c r="A12" s="209" t="s">
        <v>66</v>
      </c>
      <c r="B12" s="247" t="s">
        <v>565</v>
      </c>
      <c r="C12" s="329">
        <f>'3-9-7发出商品'!G29</f>
        <v>0</v>
      </c>
      <c r="D12" s="328">
        <f>'3-9-7发出商品'!J29</f>
        <v>0</v>
      </c>
      <c r="E12" s="328">
        <f t="shared" si="0"/>
        <v>0</v>
      </c>
      <c r="F12" s="328" t="str">
        <f t="shared" si="1"/>
        <v/>
      </c>
      <c r="G12" s="179"/>
      <c r="H12" s="179"/>
      <c r="I12" s="179"/>
      <c r="J12" s="179"/>
      <c r="K12" s="179"/>
      <c r="L12" s="179"/>
      <c r="M12" s="179"/>
      <c r="N12" s="179"/>
      <c r="O12" s="179"/>
      <c r="P12" s="186"/>
    </row>
    <row r="13" spans="1:16" ht="17.25" customHeight="1">
      <c r="A13" s="209" t="s">
        <v>67</v>
      </c>
      <c r="B13" s="247" t="s">
        <v>566</v>
      </c>
      <c r="C13" s="329">
        <f>'3-9-8在用周转材料'!G33</f>
        <v>0</v>
      </c>
      <c r="D13" s="328">
        <f>'3-9-8在用周转材料'!K33</f>
        <v>0</v>
      </c>
      <c r="E13" s="328">
        <f t="shared" si="0"/>
        <v>0</v>
      </c>
      <c r="F13" s="328" t="str">
        <f t="shared" si="1"/>
        <v/>
      </c>
      <c r="G13" s="179"/>
      <c r="H13" s="179"/>
      <c r="I13" s="179"/>
      <c r="J13" s="179"/>
      <c r="K13" s="179"/>
      <c r="L13" s="179"/>
      <c r="M13" s="179"/>
      <c r="N13" s="179"/>
      <c r="O13" s="179"/>
      <c r="P13" s="186"/>
    </row>
    <row r="14" spans="1:16" s="25" customFormat="1" ht="17.25" customHeight="1">
      <c r="A14" s="248"/>
      <c r="B14" s="249"/>
      <c r="C14" s="330"/>
      <c r="D14" s="331"/>
      <c r="E14" s="328">
        <f t="shared" si="0"/>
        <v>0</v>
      </c>
      <c r="F14" s="328" t="str">
        <f t="shared" si="1"/>
        <v/>
      </c>
      <c r="G14" s="181"/>
      <c r="H14" s="181"/>
      <c r="I14" s="181"/>
      <c r="J14" s="181"/>
      <c r="K14" s="181"/>
      <c r="L14" s="181"/>
      <c r="M14" s="181"/>
      <c r="N14" s="181"/>
      <c r="O14" s="181"/>
      <c r="P14" s="250"/>
    </row>
    <row r="15" spans="1:16" ht="17.25" customHeight="1">
      <c r="A15" s="209"/>
      <c r="B15" s="213"/>
      <c r="C15" s="329"/>
      <c r="D15" s="328"/>
      <c r="E15" s="328">
        <f t="shared" si="0"/>
        <v>0</v>
      </c>
      <c r="F15" s="328" t="str">
        <f t="shared" si="1"/>
        <v/>
      </c>
      <c r="G15" s="179"/>
      <c r="H15" s="179"/>
      <c r="I15" s="179"/>
      <c r="J15" s="179"/>
      <c r="K15" s="179"/>
      <c r="L15" s="179"/>
      <c r="M15" s="179"/>
      <c r="N15" s="179"/>
      <c r="O15" s="179"/>
      <c r="P15" s="186"/>
    </row>
    <row r="16" spans="1:16" ht="17.25" customHeight="1">
      <c r="A16" s="209"/>
      <c r="B16" s="213"/>
      <c r="C16" s="329"/>
      <c r="D16" s="328"/>
      <c r="E16" s="328">
        <f t="shared" si="0"/>
        <v>0</v>
      </c>
      <c r="F16" s="328" t="str">
        <f t="shared" si="1"/>
        <v/>
      </c>
      <c r="G16" s="179"/>
      <c r="H16" s="179"/>
      <c r="I16" s="179"/>
      <c r="J16" s="179"/>
      <c r="K16" s="179"/>
      <c r="L16" s="179"/>
      <c r="M16" s="179"/>
      <c r="N16" s="179"/>
      <c r="O16" s="179"/>
      <c r="P16" s="186"/>
    </row>
    <row r="17" spans="1:16" ht="17.25" customHeight="1">
      <c r="A17" s="176"/>
      <c r="B17" s="213"/>
      <c r="C17" s="329"/>
      <c r="D17" s="328"/>
      <c r="E17" s="328">
        <f t="shared" si="0"/>
        <v>0</v>
      </c>
      <c r="F17" s="328" t="str">
        <f t="shared" si="1"/>
        <v/>
      </c>
      <c r="G17" s="179"/>
      <c r="H17" s="179"/>
      <c r="I17" s="179"/>
      <c r="J17" s="179"/>
      <c r="K17" s="179"/>
      <c r="L17" s="179"/>
      <c r="M17" s="179"/>
      <c r="N17" s="179"/>
      <c r="O17" s="179"/>
      <c r="P17" s="186"/>
    </row>
    <row r="18" spans="1:16" ht="17.25" customHeight="1">
      <c r="A18" s="176"/>
      <c r="B18" s="213"/>
      <c r="C18" s="329"/>
      <c r="D18" s="328"/>
      <c r="E18" s="328">
        <f t="shared" si="0"/>
        <v>0</v>
      </c>
      <c r="F18" s="328" t="str">
        <f t="shared" si="1"/>
        <v/>
      </c>
      <c r="G18" s="179"/>
      <c r="H18" s="179"/>
      <c r="I18" s="179"/>
      <c r="J18" s="179"/>
      <c r="K18" s="179"/>
      <c r="L18" s="179"/>
      <c r="M18" s="179"/>
      <c r="N18" s="179"/>
      <c r="O18" s="179"/>
      <c r="P18" s="186"/>
    </row>
    <row r="19" spans="1:16" ht="17.25" customHeight="1">
      <c r="A19" s="176"/>
      <c r="B19" s="213"/>
      <c r="C19" s="329"/>
      <c r="D19" s="328"/>
      <c r="E19" s="328">
        <f t="shared" si="0"/>
        <v>0</v>
      </c>
      <c r="F19" s="328" t="str">
        <f t="shared" si="1"/>
        <v/>
      </c>
      <c r="G19" s="179"/>
      <c r="H19" s="179"/>
      <c r="I19" s="179"/>
      <c r="J19" s="179"/>
      <c r="K19" s="179"/>
      <c r="L19" s="179"/>
      <c r="M19" s="179"/>
      <c r="N19" s="179"/>
      <c r="O19" s="179"/>
      <c r="P19" s="186"/>
    </row>
    <row r="20" spans="1:16" ht="17.25" customHeight="1">
      <c r="A20" s="176"/>
      <c r="B20" s="213"/>
      <c r="C20" s="329"/>
      <c r="D20" s="328"/>
      <c r="E20" s="328">
        <f t="shared" si="0"/>
        <v>0</v>
      </c>
      <c r="F20" s="328" t="str">
        <f t="shared" si="1"/>
        <v/>
      </c>
      <c r="G20" s="179"/>
      <c r="H20" s="179"/>
      <c r="I20" s="179"/>
      <c r="J20" s="179"/>
      <c r="K20" s="179"/>
      <c r="L20" s="179"/>
      <c r="M20" s="179"/>
      <c r="N20" s="179"/>
      <c r="O20" s="179"/>
      <c r="P20" s="186"/>
    </row>
    <row r="21" spans="1:16" ht="17.25" customHeight="1">
      <c r="A21" s="176"/>
      <c r="B21" s="213"/>
      <c r="C21" s="329"/>
      <c r="D21" s="328"/>
      <c r="E21" s="328">
        <f t="shared" si="0"/>
        <v>0</v>
      </c>
      <c r="F21" s="328" t="str">
        <f t="shared" si="1"/>
        <v/>
      </c>
      <c r="G21" s="179"/>
      <c r="H21" s="179"/>
      <c r="I21" s="179"/>
      <c r="J21" s="179"/>
      <c r="K21" s="179"/>
      <c r="L21" s="179"/>
      <c r="M21" s="179"/>
      <c r="N21" s="179"/>
      <c r="O21" s="179"/>
      <c r="P21" s="186"/>
    </row>
    <row r="22" spans="1:16" ht="17.25" customHeight="1">
      <c r="A22" s="176"/>
      <c r="B22" s="213"/>
      <c r="C22" s="329"/>
      <c r="D22" s="328"/>
      <c r="E22" s="328">
        <f t="shared" si="0"/>
        <v>0</v>
      </c>
      <c r="F22" s="328" t="str">
        <f t="shared" si="1"/>
        <v/>
      </c>
      <c r="G22" s="179"/>
      <c r="H22" s="179"/>
      <c r="I22" s="179"/>
      <c r="J22" s="179"/>
      <c r="K22" s="179"/>
      <c r="L22" s="179"/>
      <c r="M22" s="179"/>
      <c r="N22" s="179"/>
      <c r="O22" s="179"/>
      <c r="P22" s="186"/>
    </row>
    <row r="23" spans="1:16" ht="17.25" customHeight="1">
      <c r="A23" s="522" t="s">
        <v>811</v>
      </c>
      <c r="B23" s="523"/>
      <c r="C23" s="329">
        <f>SUM(C6:C22)</f>
        <v>0</v>
      </c>
      <c r="D23" s="329">
        <f>SUM(D6:D22)</f>
        <v>0</v>
      </c>
      <c r="E23" s="328">
        <f t="shared" si="0"/>
        <v>0</v>
      </c>
      <c r="F23" s="328" t="str">
        <f t="shared" si="1"/>
        <v/>
      </c>
      <c r="G23" s="179"/>
      <c r="H23" s="179"/>
      <c r="I23" s="179"/>
      <c r="J23" s="179"/>
      <c r="K23" s="179"/>
      <c r="L23" s="179"/>
      <c r="M23" s="179"/>
      <c r="N23" s="179"/>
      <c r="O23" s="179"/>
      <c r="P23" s="186"/>
    </row>
    <row r="24" spans="1:16" ht="17.25" customHeight="1">
      <c r="A24" s="522" t="s">
        <v>567</v>
      </c>
      <c r="B24" s="523"/>
      <c r="C24" s="337"/>
      <c r="D24" s="338"/>
      <c r="E24" s="328">
        <f t="shared" si="0"/>
        <v>0</v>
      </c>
      <c r="F24" s="328" t="str">
        <f t="shared" si="1"/>
        <v/>
      </c>
      <c r="G24" s="179"/>
      <c r="H24" s="179"/>
      <c r="I24" s="179"/>
      <c r="J24" s="179"/>
      <c r="K24" s="179"/>
      <c r="L24" s="179"/>
      <c r="M24" s="179"/>
      <c r="N24" s="179"/>
      <c r="O24" s="179"/>
      <c r="P24" s="186"/>
    </row>
    <row r="25" spans="1:16" ht="17.25" customHeight="1">
      <c r="A25" s="522" t="s">
        <v>811</v>
      </c>
      <c r="B25" s="523"/>
      <c r="C25" s="329">
        <f>C23-C24</f>
        <v>0</v>
      </c>
      <c r="D25" s="328">
        <f>D23-D24</f>
        <v>0</v>
      </c>
      <c r="E25" s="328">
        <f t="shared" si="0"/>
        <v>0</v>
      </c>
      <c r="F25" s="328" t="str">
        <f t="shared" si="1"/>
        <v/>
      </c>
      <c r="G25" s="179"/>
      <c r="H25" s="179"/>
      <c r="I25" s="179"/>
      <c r="J25" s="179"/>
      <c r="K25" s="179"/>
      <c r="L25" s="179"/>
      <c r="M25" s="179"/>
      <c r="N25" s="179"/>
      <c r="O25" s="179"/>
      <c r="P25" s="186"/>
    </row>
    <row r="26" spans="1:16" ht="15.75" customHeight="1">
      <c r="A26" s="195"/>
      <c r="B26" s="179"/>
      <c r="C26" s="179"/>
      <c r="D26" s="525" t="s">
        <v>359</v>
      </c>
      <c r="E26" s="525"/>
      <c r="F26" s="525"/>
      <c r="G26" s="179"/>
      <c r="H26" s="179"/>
      <c r="I26" s="179"/>
      <c r="J26" s="179"/>
      <c r="K26" s="179"/>
      <c r="L26" s="179"/>
      <c r="M26" s="179"/>
      <c r="N26" s="179"/>
      <c r="O26" s="179"/>
      <c r="P26" s="186"/>
    </row>
    <row r="27" spans="1:16" ht="15.75" customHeight="1">
      <c r="A27" s="179"/>
      <c r="B27" s="179"/>
      <c r="C27" s="179"/>
      <c r="D27" s="179"/>
      <c r="E27" s="179"/>
      <c r="F27" s="179"/>
      <c r="G27" s="179"/>
      <c r="H27" s="179"/>
      <c r="I27" s="179"/>
      <c r="J27" s="179"/>
      <c r="K27" s="179"/>
      <c r="L27" s="179"/>
      <c r="M27" s="179"/>
      <c r="N27" s="179"/>
      <c r="O27" s="179"/>
      <c r="P27" s="18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7">
    <mergeCell ref="D26:F26"/>
    <mergeCell ref="A24:B24"/>
    <mergeCell ref="A25:B25"/>
    <mergeCell ref="A1:F1"/>
    <mergeCell ref="A2:F2"/>
    <mergeCell ref="A4:B4"/>
    <mergeCell ref="A23:B23"/>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P87"/>
  <sheetViews>
    <sheetView view="pageBreakPreview" zoomScaleNormal="100" zoomScaleSheetLayoutView="100" workbookViewId="0">
      <selection activeCell="D28" sqref="D28"/>
    </sheetView>
  </sheetViews>
  <sheetFormatPr defaultColWidth="9" defaultRowHeight="15.75" customHeight="1"/>
  <cols>
    <col min="1" max="1" width="5.5" style="2" customWidth="1"/>
    <col min="2" max="2" width="18.375" style="2" customWidth="1"/>
    <col min="3" max="3" width="5.375" style="2" customWidth="1"/>
    <col min="4" max="4" width="9.625" style="2" customWidth="1"/>
    <col min="5" max="5" width="7.625" style="2" customWidth="1"/>
    <col min="6" max="6" width="13.125" style="2" bestFit="1" customWidth="1"/>
    <col min="7" max="8" width="10.625" style="2" customWidth="1"/>
    <col min="9" max="9" width="12.625" style="2" customWidth="1"/>
    <col min="10" max="10" width="9.625" style="2" customWidth="1"/>
    <col min="11" max="11" width="7" style="2" customWidth="1"/>
    <col min="12" max="12" width="13.125" style="2" customWidth="1"/>
    <col min="13" max="16384" width="9" style="2"/>
  </cols>
  <sheetData>
    <row r="1" spans="1:16" s="15" customFormat="1" ht="30" customHeight="1">
      <c r="A1" s="519" t="s">
        <v>215</v>
      </c>
      <c r="B1" s="519"/>
      <c r="C1" s="519"/>
      <c r="D1" s="519"/>
      <c r="E1" s="519"/>
      <c r="F1" s="519"/>
      <c r="G1" s="519"/>
      <c r="H1" s="519"/>
      <c r="I1" s="519"/>
      <c r="J1" s="519"/>
      <c r="K1" s="519"/>
      <c r="L1" s="519"/>
    </row>
    <row r="2" spans="1:16" ht="15.75" customHeight="1">
      <c r="A2" s="518" t="str">
        <f>公用信息!A8</f>
        <v>评估基准日：2018年11月30日</v>
      </c>
      <c r="B2" s="518"/>
      <c r="C2" s="518"/>
      <c r="D2" s="518"/>
      <c r="E2" s="518"/>
      <c r="F2" s="518"/>
      <c r="G2" s="537"/>
      <c r="H2" s="537"/>
      <c r="I2" s="537"/>
      <c r="J2" s="537"/>
      <c r="K2" s="537"/>
      <c r="L2" s="537"/>
      <c r="M2" s="90"/>
      <c r="N2" s="90"/>
      <c r="O2" s="90"/>
    </row>
    <row r="3" spans="1:16" ht="15.75" customHeight="1">
      <c r="A3" s="91"/>
      <c r="B3" s="91"/>
      <c r="C3" s="91"/>
      <c r="D3" s="91"/>
      <c r="E3" s="91"/>
      <c r="F3" s="91"/>
      <c r="G3" s="157"/>
      <c r="H3" s="157"/>
      <c r="I3" s="157"/>
      <c r="J3" s="157"/>
      <c r="K3" s="157"/>
      <c r="L3" s="155" t="s">
        <v>556</v>
      </c>
      <c r="M3" s="90"/>
      <c r="N3" s="90"/>
      <c r="O3" s="90"/>
    </row>
    <row r="4" spans="1:16" ht="15.75" customHeight="1">
      <c r="A4" s="89" t="str">
        <f>公用信息!A5</f>
        <v>被评估单位：中国劳动关系学院</v>
      </c>
      <c r="B4" s="90"/>
      <c r="C4" s="90"/>
      <c r="D4" s="90"/>
      <c r="E4" s="90"/>
      <c r="F4" s="90"/>
      <c r="G4" s="90"/>
      <c r="H4" s="90"/>
      <c r="I4" s="90"/>
      <c r="J4" s="90"/>
      <c r="K4" s="90"/>
      <c r="L4" s="156" t="s">
        <v>291</v>
      </c>
      <c r="M4" s="90"/>
      <c r="N4" s="90"/>
      <c r="O4" s="90"/>
    </row>
    <row r="5" spans="1:16" s="16" customFormat="1" ht="16.5" customHeight="1">
      <c r="A5" s="546" t="s">
        <v>36</v>
      </c>
      <c r="B5" s="546" t="s">
        <v>542</v>
      </c>
      <c r="C5" s="549" t="s">
        <v>436</v>
      </c>
      <c r="D5" s="546" t="s">
        <v>51</v>
      </c>
      <c r="E5" s="546"/>
      <c r="F5" s="546"/>
      <c r="G5" s="546" t="s">
        <v>52</v>
      </c>
      <c r="H5" s="546"/>
      <c r="I5" s="546"/>
      <c r="J5" s="549" t="s">
        <v>321</v>
      </c>
      <c r="K5" s="546" t="s">
        <v>357</v>
      </c>
      <c r="L5" s="546" t="s">
        <v>331</v>
      </c>
      <c r="M5" s="245"/>
      <c r="N5" s="245"/>
      <c r="O5" s="245"/>
      <c r="P5" s="265"/>
    </row>
    <row r="6" spans="1:16" s="16" customFormat="1" ht="16.5" customHeight="1">
      <c r="A6" s="546"/>
      <c r="B6" s="546"/>
      <c r="C6" s="550"/>
      <c r="D6" s="176" t="s">
        <v>437</v>
      </c>
      <c r="E6" s="176" t="s">
        <v>454</v>
      </c>
      <c r="F6" s="176" t="s">
        <v>455</v>
      </c>
      <c r="G6" s="176" t="s">
        <v>456</v>
      </c>
      <c r="H6" s="176" t="s">
        <v>548</v>
      </c>
      <c r="I6" s="176" t="s">
        <v>455</v>
      </c>
      <c r="J6" s="550"/>
      <c r="K6" s="546"/>
      <c r="L6" s="546"/>
      <c r="M6" s="245"/>
      <c r="N6" s="245"/>
      <c r="O6" s="245"/>
      <c r="P6" s="265"/>
    </row>
    <row r="7" spans="1:16" ht="16.5" customHeight="1">
      <c r="A7" s="209"/>
      <c r="B7" s="225"/>
      <c r="C7" s="236"/>
      <c r="D7" s="338"/>
      <c r="E7" s="328"/>
      <c r="F7" s="338"/>
      <c r="G7" s="328"/>
      <c r="H7" s="328"/>
      <c r="I7" s="328"/>
      <c r="J7" s="328">
        <f>I7-F7</f>
        <v>0</v>
      </c>
      <c r="K7" s="328" t="str">
        <f>IF(F7=0,"",J7/F7*100)</f>
        <v/>
      </c>
      <c r="L7" s="191"/>
      <c r="M7" s="179"/>
      <c r="N7" s="179"/>
      <c r="O7" s="179"/>
      <c r="P7" s="186"/>
    </row>
    <row r="8" spans="1:16" ht="16.5" customHeight="1">
      <c r="A8" s="300"/>
      <c r="B8" s="225"/>
      <c r="C8" s="236"/>
      <c r="D8" s="338"/>
      <c r="E8" s="328"/>
      <c r="F8" s="338"/>
      <c r="G8" s="328"/>
      <c r="H8" s="328"/>
      <c r="I8" s="328"/>
      <c r="J8" s="328">
        <f t="shared" ref="J8:J28" si="0">I8-F8</f>
        <v>0</v>
      </c>
      <c r="K8" s="328" t="str">
        <f t="shared" ref="K8:K28" si="1">IF(F8=0,"",J8/F8*100)</f>
        <v/>
      </c>
      <c r="L8" s="191"/>
      <c r="M8" s="179"/>
      <c r="N8" s="179"/>
      <c r="O8" s="179"/>
      <c r="P8" s="186"/>
    </row>
    <row r="9" spans="1:16" ht="16.5" customHeight="1">
      <c r="A9" s="209"/>
      <c r="B9" s="225"/>
      <c r="C9" s="236"/>
      <c r="D9" s="338"/>
      <c r="E9" s="328"/>
      <c r="F9" s="338"/>
      <c r="G9" s="328"/>
      <c r="H9" s="328"/>
      <c r="I9" s="328"/>
      <c r="J9" s="328">
        <f t="shared" si="0"/>
        <v>0</v>
      </c>
      <c r="K9" s="328" t="str">
        <f t="shared" si="1"/>
        <v/>
      </c>
      <c r="L9" s="191"/>
      <c r="M9" s="179"/>
      <c r="N9" s="179"/>
      <c r="O9" s="179"/>
      <c r="P9" s="186"/>
    </row>
    <row r="10" spans="1:16" ht="16.5" customHeight="1">
      <c r="A10" s="209"/>
      <c r="B10" s="225"/>
      <c r="C10" s="236"/>
      <c r="D10" s="338"/>
      <c r="E10" s="328"/>
      <c r="F10" s="338"/>
      <c r="G10" s="328"/>
      <c r="H10" s="328"/>
      <c r="I10" s="328"/>
      <c r="J10" s="328">
        <f t="shared" si="0"/>
        <v>0</v>
      </c>
      <c r="K10" s="328" t="str">
        <f t="shared" si="1"/>
        <v/>
      </c>
      <c r="L10" s="191"/>
      <c r="M10" s="179"/>
      <c r="N10" s="179"/>
      <c r="O10" s="179"/>
      <c r="P10" s="186"/>
    </row>
    <row r="11" spans="1:16" ht="16.5" customHeight="1">
      <c r="A11" s="209"/>
      <c r="B11" s="225"/>
      <c r="C11" s="236"/>
      <c r="D11" s="338"/>
      <c r="E11" s="328"/>
      <c r="F11" s="338"/>
      <c r="G11" s="328"/>
      <c r="H11" s="328"/>
      <c r="I11" s="328"/>
      <c r="J11" s="328">
        <f t="shared" si="0"/>
        <v>0</v>
      </c>
      <c r="K11" s="328" t="str">
        <f t="shared" si="1"/>
        <v/>
      </c>
      <c r="L11" s="191"/>
      <c r="M11" s="179"/>
      <c r="N11" s="179"/>
      <c r="O11" s="179"/>
      <c r="P11" s="186"/>
    </row>
    <row r="12" spans="1:16" ht="16.5" customHeight="1">
      <c r="A12" s="209"/>
      <c r="B12" s="225"/>
      <c r="C12" s="236"/>
      <c r="D12" s="338"/>
      <c r="E12" s="328"/>
      <c r="F12" s="338"/>
      <c r="G12" s="328"/>
      <c r="H12" s="328"/>
      <c r="I12" s="328"/>
      <c r="J12" s="328">
        <f t="shared" si="0"/>
        <v>0</v>
      </c>
      <c r="K12" s="328" t="str">
        <f t="shared" si="1"/>
        <v/>
      </c>
      <c r="L12" s="191"/>
      <c r="M12" s="179"/>
      <c r="N12" s="179"/>
      <c r="O12" s="179"/>
      <c r="P12" s="186"/>
    </row>
    <row r="13" spans="1:16" ht="16.5" customHeight="1">
      <c r="A13" s="209"/>
      <c r="B13" s="225"/>
      <c r="C13" s="236"/>
      <c r="D13" s="338"/>
      <c r="E13" s="328"/>
      <c r="F13" s="338"/>
      <c r="G13" s="328"/>
      <c r="H13" s="328"/>
      <c r="I13" s="328"/>
      <c r="J13" s="328">
        <f t="shared" si="0"/>
        <v>0</v>
      </c>
      <c r="K13" s="328" t="str">
        <f t="shared" si="1"/>
        <v/>
      </c>
      <c r="L13" s="191"/>
      <c r="M13" s="179"/>
      <c r="N13" s="179"/>
      <c r="O13" s="179"/>
      <c r="P13" s="186"/>
    </row>
    <row r="14" spans="1:16" ht="16.5" customHeight="1">
      <c r="A14" s="209"/>
      <c r="B14" s="225"/>
      <c r="C14" s="236"/>
      <c r="D14" s="338"/>
      <c r="E14" s="328"/>
      <c r="F14" s="338"/>
      <c r="G14" s="328"/>
      <c r="H14" s="328"/>
      <c r="I14" s="328"/>
      <c r="J14" s="328">
        <f t="shared" si="0"/>
        <v>0</v>
      </c>
      <c r="K14" s="328" t="str">
        <f t="shared" si="1"/>
        <v/>
      </c>
      <c r="L14" s="191"/>
      <c r="M14" s="179"/>
      <c r="N14" s="179"/>
      <c r="O14" s="179"/>
      <c r="P14" s="186"/>
    </row>
    <row r="15" spans="1:16" ht="16.5" customHeight="1">
      <c r="A15" s="209"/>
      <c r="B15" s="225"/>
      <c r="C15" s="236"/>
      <c r="D15" s="338"/>
      <c r="E15" s="328"/>
      <c r="F15" s="338"/>
      <c r="G15" s="328"/>
      <c r="H15" s="328"/>
      <c r="I15" s="328"/>
      <c r="J15" s="328">
        <f t="shared" si="0"/>
        <v>0</v>
      </c>
      <c r="K15" s="328" t="str">
        <f t="shared" si="1"/>
        <v/>
      </c>
      <c r="L15" s="191"/>
      <c r="M15" s="179"/>
      <c r="N15" s="179"/>
      <c r="O15" s="179"/>
      <c r="P15" s="186"/>
    </row>
    <row r="16" spans="1:16" ht="16.5" customHeight="1">
      <c r="A16" s="209"/>
      <c r="B16" s="225"/>
      <c r="C16" s="236"/>
      <c r="D16" s="338"/>
      <c r="E16" s="328"/>
      <c r="F16" s="338"/>
      <c r="G16" s="328"/>
      <c r="H16" s="328"/>
      <c r="I16" s="328"/>
      <c r="J16" s="328">
        <f t="shared" si="0"/>
        <v>0</v>
      </c>
      <c r="K16" s="328" t="str">
        <f t="shared" si="1"/>
        <v/>
      </c>
      <c r="L16" s="191"/>
      <c r="M16" s="179"/>
      <c r="N16" s="179"/>
      <c r="O16" s="179"/>
      <c r="P16" s="186"/>
    </row>
    <row r="17" spans="1:16" ht="16.5" customHeight="1">
      <c r="A17" s="209"/>
      <c r="B17" s="225"/>
      <c r="C17" s="236"/>
      <c r="D17" s="338"/>
      <c r="E17" s="328"/>
      <c r="F17" s="338"/>
      <c r="G17" s="328"/>
      <c r="H17" s="328"/>
      <c r="I17" s="328"/>
      <c r="J17" s="328">
        <f t="shared" si="0"/>
        <v>0</v>
      </c>
      <c r="K17" s="328" t="str">
        <f t="shared" si="1"/>
        <v/>
      </c>
      <c r="L17" s="191"/>
      <c r="M17" s="179"/>
      <c r="N17" s="179"/>
      <c r="O17" s="179"/>
      <c r="P17" s="186"/>
    </row>
    <row r="18" spans="1:16" ht="16.5" customHeight="1">
      <c r="A18" s="209"/>
      <c r="B18" s="225"/>
      <c r="C18" s="236"/>
      <c r="D18" s="338"/>
      <c r="E18" s="328"/>
      <c r="F18" s="338"/>
      <c r="G18" s="328"/>
      <c r="H18" s="328"/>
      <c r="I18" s="328"/>
      <c r="J18" s="328">
        <f t="shared" si="0"/>
        <v>0</v>
      </c>
      <c r="K18" s="328" t="str">
        <f t="shared" si="1"/>
        <v/>
      </c>
      <c r="L18" s="191"/>
      <c r="M18" s="179"/>
      <c r="N18" s="179"/>
      <c r="O18" s="179"/>
      <c r="P18" s="186"/>
    </row>
    <row r="19" spans="1:16" ht="16.5" customHeight="1">
      <c r="A19" s="209"/>
      <c r="B19" s="225"/>
      <c r="C19" s="236"/>
      <c r="D19" s="338"/>
      <c r="E19" s="328"/>
      <c r="F19" s="338"/>
      <c r="G19" s="328"/>
      <c r="H19" s="328"/>
      <c r="I19" s="328"/>
      <c r="J19" s="328">
        <f t="shared" si="0"/>
        <v>0</v>
      </c>
      <c r="K19" s="328" t="str">
        <f t="shared" si="1"/>
        <v/>
      </c>
      <c r="L19" s="191"/>
      <c r="M19" s="179"/>
      <c r="N19" s="179"/>
      <c r="O19" s="179"/>
      <c r="P19" s="186"/>
    </row>
    <row r="20" spans="1:16" ht="16.5" customHeight="1">
      <c r="A20" s="209"/>
      <c r="B20" s="225"/>
      <c r="C20" s="236"/>
      <c r="D20" s="338"/>
      <c r="E20" s="328"/>
      <c r="F20" s="338"/>
      <c r="G20" s="328"/>
      <c r="H20" s="328"/>
      <c r="I20" s="328"/>
      <c r="J20" s="328">
        <f t="shared" si="0"/>
        <v>0</v>
      </c>
      <c r="K20" s="328" t="str">
        <f t="shared" si="1"/>
        <v/>
      </c>
      <c r="L20" s="191"/>
      <c r="M20" s="179"/>
      <c r="N20" s="179"/>
      <c r="O20" s="179"/>
      <c r="P20" s="186"/>
    </row>
    <row r="21" spans="1:16" ht="16.5" customHeight="1">
      <c r="A21" s="209"/>
      <c r="B21" s="225"/>
      <c r="C21" s="236"/>
      <c r="D21" s="338"/>
      <c r="E21" s="328"/>
      <c r="F21" s="338"/>
      <c r="G21" s="328"/>
      <c r="H21" s="328"/>
      <c r="I21" s="328"/>
      <c r="J21" s="328">
        <f t="shared" si="0"/>
        <v>0</v>
      </c>
      <c r="K21" s="328" t="str">
        <f t="shared" si="1"/>
        <v/>
      </c>
      <c r="L21" s="191"/>
      <c r="M21" s="179"/>
      <c r="N21" s="179"/>
      <c r="O21" s="179"/>
      <c r="P21" s="186"/>
    </row>
    <row r="22" spans="1:16" ht="16.5" customHeight="1">
      <c r="A22" s="209"/>
      <c r="B22" s="225"/>
      <c r="C22" s="236"/>
      <c r="D22" s="338"/>
      <c r="E22" s="328"/>
      <c r="F22" s="338"/>
      <c r="G22" s="328"/>
      <c r="H22" s="328"/>
      <c r="I22" s="328"/>
      <c r="J22" s="328">
        <f t="shared" si="0"/>
        <v>0</v>
      </c>
      <c r="K22" s="328" t="str">
        <f t="shared" si="1"/>
        <v/>
      </c>
      <c r="L22" s="191"/>
      <c r="M22" s="179"/>
      <c r="N22" s="179"/>
      <c r="O22" s="179"/>
      <c r="P22" s="186"/>
    </row>
    <row r="23" spans="1:16" ht="16.5" customHeight="1">
      <c r="A23" s="209"/>
      <c r="B23" s="225"/>
      <c r="C23" s="236"/>
      <c r="D23" s="338"/>
      <c r="E23" s="328"/>
      <c r="F23" s="338"/>
      <c r="G23" s="328"/>
      <c r="H23" s="328"/>
      <c r="I23" s="328"/>
      <c r="J23" s="328">
        <f t="shared" si="0"/>
        <v>0</v>
      </c>
      <c r="K23" s="328" t="str">
        <f t="shared" si="1"/>
        <v/>
      </c>
      <c r="L23" s="191"/>
      <c r="M23" s="179"/>
      <c r="N23" s="179"/>
      <c r="O23" s="179"/>
      <c r="P23" s="186"/>
    </row>
    <row r="24" spans="1:16" ht="16.5" customHeight="1">
      <c r="A24" s="209"/>
      <c r="B24" s="225"/>
      <c r="C24" s="236"/>
      <c r="D24" s="338"/>
      <c r="E24" s="328"/>
      <c r="F24" s="338"/>
      <c r="G24" s="328"/>
      <c r="H24" s="328"/>
      <c r="I24" s="328"/>
      <c r="J24" s="328">
        <f t="shared" si="0"/>
        <v>0</v>
      </c>
      <c r="K24" s="328" t="str">
        <f t="shared" si="1"/>
        <v/>
      </c>
      <c r="L24" s="191"/>
      <c r="M24" s="179"/>
      <c r="N24" s="179"/>
      <c r="O24" s="179"/>
      <c r="P24" s="186"/>
    </row>
    <row r="25" spans="1:16" ht="16.5" customHeight="1">
      <c r="A25" s="209"/>
      <c r="B25" s="225"/>
      <c r="C25" s="236"/>
      <c r="D25" s="338"/>
      <c r="E25" s="328"/>
      <c r="F25" s="338"/>
      <c r="G25" s="328"/>
      <c r="H25" s="328"/>
      <c r="I25" s="328"/>
      <c r="J25" s="328">
        <f t="shared" si="0"/>
        <v>0</v>
      </c>
      <c r="K25" s="328" t="str">
        <f t="shared" si="1"/>
        <v/>
      </c>
      <c r="L25" s="191"/>
      <c r="M25" s="179"/>
      <c r="N25" s="179"/>
      <c r="O25" s="179"/>
      <c r="P25" s="186"/>
    </row>
    <row r="26" spans="1:16" ht="16.5" customHeight="1">
      <c r="A26" s="209"/>
      <c r="B26" s="225"/>
      <c r="C26" s="236"/>
      <c r="D26" s="338"/>
      <c r="E26" s="328"/>
      <c r="F26" s="338"/>
      <c r="G26" s="328"/>
      <c r="H26" s="328"/>
      <c r="I26" s="328"/>
      <c r="J26" s="328">
        <f t="shared" si="0"/>
        <v>0</v>
      </c>
      <c r="K26" s="328" t="str">
        <f t="shared" si="1"/>
        <v/>
      </c>
      <c r="L26" s="191"/>
      <c r="M26" s="179"/>
      <c r="N26" s="179"/>
      <c r="O26" s="179"/>
      <c r="P26" s="186"/>
    </row>
    <row r="27" spans="1:16" ht="16.5" customHeight="1">
      <c r="A27" s="191"/>
      <c r="B27" s="191"/>
      <c r="C27" s="191"/>
      <c r="D27" s="338"/>
      <c r="E27" s="328"/>
      <c r="F27" s="338"/>
      <c r="G27" s="328"/>
      <c r="H27" s="328"/>
      <c r="I27" s="328"/>
      <c r="J27" s="328">
        <f t="shared" si="0"/>
        <v>0</v>
      </c>
      <c r="K27" s="328" t="str">
        <f t="shared" si="1"/>
        <v/>
      </c>
      <c r="L27" s="191"/>
      <c r="M27" s="179"/>
      <c r="N27" s="179"/>
      <c r="O27" s="179"/>
      <c r="P27" s="186"/>
    </row>
    <row r="28" spans="1:16" ht="20.25" customHeight="1">
      <c r="A28" s="522" t="s">
        <v>334</v>
      </c>
      <c r="B28" s="523"/>
      <c r="C28" s="191"/>
      <c r="D28" s="328">
        <f>ROUND(SUM(D7:D27),2)</f>
        <v>0</v>
      </c>
      <c r="E28" s="328"/>
      <c r="F28" s="328">
        <f>ROUND(SUM(F7:F27),2)</f>
        <v>0</v>
      </c>
      <c r="G28" s="328">
        <f>ROUND(SUM(G7:G27),2)</f>
        <v>0</v>
      </c>
      <c r="H28" s="328"/>
      <c r="I28" s="328">
        <f>ROUND(SUM(I7:I27),2)</f>
        <v>0</v>
      </c>
      <c r="J28" s="328">
        <f t="shared" si="0"/>
        <v>0</v>
      </c>
      <c r="K28" s="328" t="str">
        <f t="shared" si="1"/>
        <v/>
      </c>
      <c r="L28" s="191"/>
      <c r="M28" s="179"/>
      <c r="N28" s="179"/>
      <c r="O28" s="179"/>
      <c r="P28" s="186"/>
    </row>
    <row r="29" spans="1:16" ht="15.75" customHeight="1">
      <c r="A29" s="193"/>
      <c r="B29" s="193"/>
      <c r="C29" s="193"/>
      <c r="D29" s="193"/>
      <c r="E29" s="271"/>
      <c r="F29" s="216"/>
      <c r="G29" s="216"/>
      <c r="H29" s="185"/>
      <c r="I29" s="185"/>
      <c r="J29" s="185"/>
      <c r="K29" s="185"/>
      <c r="L29" s="185"/>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11">
    <mergeCell ref="A28:B28"/>
    <mergeCell ref="A1:L1"/>
    <mergeCell ref="A5:A6"/>
    <mergeCell ref="B5:B6"/>
    <mergeCell ref="G5:I5"/>
    <mergeCell ref="A2:L2"/>
    <mergeCell ref="C5:C6"/>
    <mergeCell ref="D5:F5"/>
    <mergeCell ref="K5:K6"/>
    <mergeCell ref="J5:J6"/>
    <mergeCell ref="L5:L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P87"/>
  <sheetViews>
    <sheetView view="pageBreakPreview" zoomScaleNormal="100" zoomScaleSheetLayoutView="100" workbookViewId="0">
      <selection activeCell="G26" sqref="G26"/>
    </sheetView>
  </sheetViews>
  <sheetFormatPr defaultColWidth="9" defaultRowHeight="15.75" customHeight="1"/>
  <cols>
    <col min="1" max="1" width="4.75" style="16" customWidth="1"/>
    <col min="2" max="2" width="21.375" style="2" customWidth="1"/>
    <col min="3" max="3" width="6.125" style="2" customWidth="1"/>
    <col min="4" max="4" width="5.25" style="2" hidden="1" customWidth="1"/>
    <col min="5" max="5" width="10.875" style="23" customWidth="1"/>
    <col min="6" max="6" width="8.375" style="23" customWidth="1"/>
    <col min="7" max="7" width="13.125" style="23" customWidth="1"/>
    <col min="8" max="8" width="9.625" style="2" bestFit="1" customWidth="1"/>
    <col min="9" max="9" width="9.625" style="2" customWidth="1"/>
    <col min="10" max="10" width="11.5" style="2" customWidth="1"/>
    <col min="11" max="11" width="8.25" style="2" customWidth="1"/>
    <col min="12" max="12" width="7.75" style="2" bestFit="1" customWidth="1"/>
    <col min="13" max="13" width="11.625" style="2" customWidth="1"/>
    <col min="14" max="16384" width="9" style="2"/>
  </cols>
  <sheetData>
    <row r="1" spans="1:16" s="15" customFormat="1" ht="30" customHeight="1">
      <c r="A1" s="519" t="s">
        <v>214</v>
      </c>
      <c r="B1" s="519"/>
      <c r="C1" s="519"/>
      <c r="D1" s="519"/>
      <c r="E1" s="519"/>
      <c r="F1" s="519"/>
      <c r="G1" s="519"/>
      <c r="H1" s="519"/>
      <c r="I1" s="519"/>
      <c r="J1" s="519"/>
      <c r="K1" s="519"/>
      <c r="L1" s="519"/>
      <c r="M1" s="519"/>
    </row>
    <row r="2" spans="1:16" ht="16.5" customHeight="1">
      <c r="A2" s="518" t="str">
        <f>公用信息!A8</f>
        <v>评估基准日：2018年11月30日</v>
      </c>
      <c r="B2" s="518"/>
      <c r="C2" s="518"/>
      <c r="D2" s="518"/>
      <c r="E2" s="518"/>
      <c r="F2" s="518"/>
      <c r="G2" s="518"/>
      <c r="H2" s="518"/>
      <c r="I2" s="518"/>
      <c r="J2" s="518"/>
      <c r="K2" s="518"/>
      <c r="L2" s="518"/>
      <c r="M2" s="518"/>
      <c r="N2" s="90"/>
      <c r="O2" s="90"/>
    </row>
    <row r="3" spans="1:16" ht="16.5" customHeight="1">
      <c r="A3" s="91"/>
      <c r="B3" s="91"/>
      <c r="C3" s="91"/>
      <c r="D3" s="91"/>
      <c r="E3" s="91"/>
      <c r="F3" s="91"/>
      <c r="G3" s="91"/>
      <c r="H3" s="91"/>
      <c r="I3" s="91"/>
      <c r="J3" s="91"/>
      <c r="K3" s="91"/>
      <c r="L3" s="91"/>
      <c r="M3" s="154" t="s">
        <v>629</v>
      </c>
      <c r="N3" s="90"/>
      <c r="O3" s="90"/>
    </row>
    <row r="4" spans="1:16" ht="16.5" customHeight="1">
      <c r="A4" s="89" t="str">
        <f>公用信息!A5</f>
        <v>被评估单位：中国劳动关系学院</v>
      </c>
      <c r="B4" s="90"/>
      <c r="C4" s="90"/>
      <c r="D4" s="90"/>
      <c r="E4" s="162"/>
      <c r="F4" s="162"/>
      <c r="G4" s="162"/>
      <c r="H4" s="90"/>
      <c r="I4" s="90"/>
      <c r="J4" s="90"/>
      <c r="K4" s="90"/>
      <c r="L4" s="90"/>
      <c r="M4" s="156" t="s">
        <v>291</v>
      </c>
      <c r="N4" s="90"/>
      <c r="O4" s="90"/>
    </row>
    <row r="5" spans="1:16" s="16" customFormat="1" ht="16.5" customHeight="1">
      <c r="A5" s="546" t="s">
        <v>36</v>
      </c>
      <c r="B5" s="546" t="s">
        <v>542</v>
      </c>
      <c r="C5" s="549" t="s">
        <v>436</v>
      </c>
      <c r="D5" s="549" t="s">
        <v>555</v>
      </c>
      <c r="E5" s="546" t="s">
        <v>51</v>
      </c>
      <c r="F5" s="546"/>
      <c r="G5" s="546"/>
      <c r="H5" s="546" t="s">
        <v>52</v>
      </c>
      <c r="I5" s="546"/>
      <c r="J5" s="546"/>
      <c r="K5" s="549" t="s">
        <v>321</v>
      </c>
      <c r="L5" s="546" t="s">
        <v>357</v>
      </c>
      <c r="M5" s="546" t="s">
        <v>331</v>
      </c>
      <c r="N5" s="245"/>
      <c r="O5" s="245"/>
      <c r="P5" s="265"/>
    </row>
    <row r="6" spans="1:16" s="16" customFormat="1" ht="16.5" customHeight="1">
      <c r="A6" s="546"/>
      <c r="B6" s="546"/>
      <c r="C6" s="550"/>
      <c r="D6" s="550"/>
      <c r="E6" s="176" t="s">
        <v>437</v>
      </c>
      <c r="F6" s="176" t="s">
        <v>454</v>
      </c>
      <c r="G6" s="176" t="s">
        <v>455</v>
      </c>
      <c r="H6" s="176" t="s">
        <v>456</v>
      </c>
      <c r="I6" s="176" t="s">
        <v>548</v>
      </c>
      <c r="J6" s="176" t="s">
        <v>455</v>
      </c>
      <c r="K6" s="550"/>
      <c r="L6" s="546"/>
      <c r="M6" s="546"/>
      <c r="N6" s="245"/>
      <c r="O6" s="245"/>
      <c r="P6" s="265"/>
    </row>
    <row r="7" spans="1:16" s="24" customFormat="1" ht="16.5" customHeight="1">
      <c r="A7" s="209"/>
      <c r="B7" s="225"/>
      <c r="C7" s="236"/>
      <c r="D7" s="236"/>
      <c r="E7" s="338"/>
      <c r="F7" s="328"/>
      <c r="G7" s="338"/>
      <c r="H7" s="328"/>
      <c r="I7" s="328"/>
      <c r="J7" s="328"/>
      <c r="K7" s="328">
        <f>J7-G7</f>
        <v>0</v>
      </c>
      <c r="L7" s="328" t="str">
        <f>IF(G7=0,"",K7/G7*100)</f>
        <v/>
      </c>
      <c r="M7" s="191"/>
      <c r="N7" s="239"/>
      <c r="O7" s="239"/>
      <c r="P7" s="240"/>
    </row>
    <row r="8" spans="1:16" s="24" customFormat="1" ht="16.5" customHeight="1">
      <c r="A8" s="300"/>
      <c r="B8" s="225"/>
      <c r="C8" s="236"/>
      <c r="D8" s="236"/>
      <c r="E8" s="338"/>
      <c r="F8" s="328"/>
      <c r="G8" s="338"/>
      <c r="H8" s="328"/>
      <c r="I8" s="328"/>
      <c r="J8" s="328"/>
      <c r="K8" s="328">
        <f t="shared" ref="K8:K29" si="0">J8-G8</f>
        <v>0</v>
      </c>
      <c r="L8" s="328" t="str">
        <f t="shared" ref="L8:L29" si="1">IF(G8=0,"",K8/G8*100)</f>
        <v/>
      </c>
      <c r="M8" s="191"/>
      <c r="N8" s="239"/>
      <c r="O8" s="239"/>
      <c r="P8" s="240"/>
    </row>
    <row r="9" spans="1:16" ht="16.5" customHeight="1">
      <c r="A9" s="176"/>
      <c r="B9" s="188"/>
      <c r="C9" s="191"/>
      <c r="D9" s="191"/>
      <c r="E9" s="338"/>
      <c r="F9" s="328"/>
      <c r="G9" s="338"/>
      <c r="H9" s="328"/>
      <c r="I9" s="328"/>
      <c r="J9" s="328"/>
      <c r="K9" s="328">
        <f t="shared" si="0"/>
        <v>0</v>
      </c>
      <c r="L9" s="328" t="str">
        <f t="shared" si="1"/>
        <v/>
      </c>
      <c r="M9" s="191"/>
      <c r="N9" s="179"/>
      <c r="O9" s="179"/>
      <c r="P9" s="186"/>
    </row>
    <row r="10" spans="1:16" ht="16.5" customHeight="1">
      <c r="A10" s="176"/>
      <c r="B10" s="188"/>
      <c r="C10" s="191"/>
      <c r="D10" s="191"/>
      <c r="E10" s="338"/>
      <c r="F10" s="328"/>
      <c r="G10" s="338"/>
      <c r="H10" s="328"/>
      <c r="I10" s="328"/>
      <c r="J10" s="328"/>
      <c r="K10" s="328">
        <f t="shared" si="0"/>
        <v>0</v>
      </c>
      <c r="L10" s="328" t="str">
        <f t="shared" si="1"/>
        <v/>
      </c>
      <c r="M10" s="191"/>
      <c r="N10" s="179"/>
      <c r="O10" s="179"/>
      <c r="P10" s="186"/>
    </row>
    <row r="11" spans="1:16" ht="16.5" customHeight="1">
      <c r="A11" s="176"/>
      <c r="B11" s="188"/>
      <c r="C11" s="191"/>
      <c r="D11" s="191"/>
      <c r="E11" s="338"/>
      <c r="F11" s="328"/>
      <c r="G11" s="338"/>
      <c r="H11" s="328"/>
      <c r="I11" s="328"/>
      <c r="J11" s="328"/>
      <c r="K11" s="328">
        <f t="shared" si="0"/>
        <v>0</v>
      </c>
      <c r="L11" s="328" t="str">
        <f t="shared" si="1"/>
        <v/>
      </c>
      <c r="M11" s="191"/>
      <c r="N11" s="179"/>
      <c r="O11" s="179"/>
      <c r="P11" s="186"/>
    </row>
    <row r="12" spans="1:16" ht="16.5" customHeight="1">
      <c r="A12" s="176"/>
      <c r="B12" s="188"/>
      <c r="C12" s="191"/>
      <c r="D12" s="191"/>
      <c r="E12" s="338"/>
      <c r="F12" s="328"/>
      <c r="G12" s="338"/>
      <c r="H12" s="328"/>
      <c r="I12" s="328"/>
      <c r="J12" s="328"/>
      <c r="K12" s="328">
        <f t="shared" si="0"/>
        <v>0</v>
      </c>
      <c r="L12" s="328" t="str">
        <f t="shared" si="1"/>
        <v/>
      </c>
      <c r="M12" s="191"/>
      <c r="N12" s="179"/>
      <c r="O12" s="179"/>
      <c r="P12" s="186"/>
    </row>
    <row r="13" spans="1:16" ht="16.5" customHeight="1">
      <c r="A13" s="176"/>
      <c r="B13" s="188"/>
      <c r="C13" s="191"/>
      <c r="D13" s="191"/>
      <c r="E13" s="338"/>
      <c r="F13" s="328"/>
      <c r="G13" s="338"/>
      <c r="H13" s="328"/>
      <c r="I13" s="328"/>
      <c r="J13" s="328"/>
      <c r="K13" s="328">
        <f t="shared" si="0"/>
        <v>0</v>
      </c>
      <c r="L13" s="328" t="str">
        <f t="shared" si="1"/>
        <v/>
      </c>
      <c r="M13" s="191"/>
      <c r="N13" s="179"/>
      <c r="O13" s="179"/>
      <c r="P13" s="186"/>
    </row>
    <row r="14" spans="1:16" ht="16.5" customHeight="1">
      <c r="A14" s="176"/>
      <c r="B14" s="188"/>
      <c r="C14" s="191"/>
      <c r="D14" s="191"/>
      <c r="E14" s="338"/>
      <c r="F14" s="328"/>
      <c r="G14" s="338"/>
      <c r="H14" s="328"/>
      <c r="I14" s="328"/>
      <c r="J14" s="328"/>
      <c r="K14" s="328">
        <f t="shared" si="0"/>
        <v>0</v>
      </c>
      <c r="L14" s="328" t="str">
        <f t="shared" si="1"/>
        <v/>
      </c>
      <c r="M14" s="191"/>
      <c r="N14" s="179"/>
      <c r="O14" s="179"/>
      <c r="P14" s="186"/>
    </row>
    <row r="15" spans="1:16" ht="16.5" customHeight="1">
      <c r="A15" s="176"/>
      <c r="B15" s="188"/>
      <c r="C15" s="191"/>
      <c r="D15" s="191"/>
      <c r="E15" s="338"/>
      <c r="F15" s="328"/>
      <c r="G15" s="338"/>
      <c r="H15" s="328"/>
      <c r="I15" s="328"/>
      <c r="J15" s="328"/>
      <c r="K15" s="328">
        <f t="shared" si="0"/>
        <v>0</v>
      </c>
      <c r="L15" s="328" t="str">
        <f t="shared" si="1"/>
        <v/>
      </c>
      <c r="M15" s="191"/>
      <c r="N15" s="179"/>
      <c r="O15" s="179"/>
      <c r="P15" s="186"/>
    </row>
    <row r="16" spans="1:16" ht="16.5" customHeight="1">
      <c r="A16" s="176"/>
      <c r="B16" s="188"/>
      <c r="C16" s="191"/>
      <c r="D16" s="191"/>
      <c r="E16" s="338"/>
      <c r="F16" s="328"/>
      <c r="G16" s="338"/>
      <c r="H16" s="328"/>
      <c r="I16" s="328"/>
      <c r="J16" s="328"/>
      <c r="K16" s="328">
        <f t="shared" si="0"/>
        <v>0</v>
      </c>
      <c r="L16" s="328" t="str">
        <f t="shared" si="1"/>
        <v/>
      </c>
      <c r="M16" s="191"/>
      <c r="N16" s="179"/>
      <c r="O16" s="179"/>
      <c r="P16" s="186"/>
    </row>
    <row r="17" spans="1:16" ht="16.5" customHeight="1">
      <c r="A17" s="176"/>
      <c r="B17" s="188"/>
      <c r="C17" s="191"/>
      <c r="D17" s="191"/>
      <c r="E17" s="338"/>
      <c r="F17" s="328"/>
      <c r="G17" s="338"/>
      <c r="H17" s="328"/>
      <c r="I17" s="328"/>
      <c r="J17" s="328"/>
      <c r="K17" s="328">
        <f t="shared" si="0"/>
        <v>0</v>
      </c>
      <c r="L17" s="328" t="str">
        <f t="shared" si="1"/>
        <v/>
      </c>
      <c r="M17" s="191"/>
      <c r="N17" s="179"/>
      <c r="O17" s="179"/>
      <c r="P17" s="186"/>
    </row>
    <row r="18" spans="1:16" ht="16.5" customHeight="1">
      <c r="A18" s="176"/>
      <c r="B18" s="188"/>
      <c r="C18" s="191"/>
      <c r="D18" s="191"/>
      <c r="E18" s="338"/>
      <c r="F18" s="328"/>
      <c r="G18" s="338"/>
      <c r="H18" s="328"/>
      <c r="I18" s="328"/>
      <c r="J18" s="328"/>
      <c r="K18" s="328">
        <f t="shared" si="0"/>
        <v>0</v>
      </c>
      <c r="L18" s="328" t="str">
        <f t="shared" si="1"/>
        <v/>
      </c>
      <c r="M18" s="191"/>
      <c r="N18" s="179"/>
      <c r="O18" s="179"/>
      <c r="P18" s="186"/>
    </row>
    <row r="19" spans="1:16" ht="16.5" customHeight="1">
      <c r="A19" s="176"/>
      <c r="B19" s="188"/>
      <c r="C19" s="191"/>
      <c r="D19" s="191"/>
      <c r="E19" s="338"/>
      <c r="F19" s="328"/>
      <c r="G19" s="338"/>
      <c r="H19" s="328"/>
      <c r="I19" s="328"/>
      <c r="J19" s="328"/>
      <c r="K19" s="328">
        <f t="shared" si="0"/>
        <v>0</v>
      </c>
      <c r="L19" s="328" t="str">
        <f t="shared" si="1"/>
        <v/>
      </c>
      <c r="M19" s="191"/>
      <c r="N19" s="179"/>
      <c r="O19" s="179"/>
      <c r="P19" s="186"/>
    </row>
    <row r="20" spans="1:16" ht="16.5" customHeight="1">
      <c r="A20" s="176"/>
      <c r="B20" s="188"/>
      <c r="C20" s="191"/>
      <c r="D20" s="191"/>
      <c r="E20" s="338"/>
      <c r="F20" s="328"/>
      <c r="G20" s="338"/>
      <c r="H20" s="328"/>
      <c r="I20" s="328"/>
      <c r="J20" s="328"/>
      <c r="K20" s="328">
        <f t="shared" si="0"/>
        <v>0</v>
      </c>
      <c r="L20" s="328" t="str">
        <f t="shared" si="1"/>
        <v/>
      </c>
      <c r="M20" s="191"/>
      <c r="N20" s="179"/>
      <c r="O20" s="179"/>
      <c r="P20" s="186"/>
    </row>
    <row r="21" spans="1:16" ht="16.5" customHeight="1">
      <c r="A21" s="176"/>
      <c r="B21" s="188"/>
      <c r="C21" s="191"/>
      <c r="D21" s="191"/>
      <c r="E21" s="338"/>
      <c r="F21" s="328"/>
      <c r="G21" s="338"/>
      <c r="H21" s="328"/>
      <c r="I21" s="328"/>
      <c r="J21" s="328"/>
      <c r="K21" s="328">
        <f t="shared" si="0"/>
        <v>0</v>
      </c>
      <c r="L21" s="328" t="str">
        <f t="shared" si="1"/>
        <v/>
      </c>
      <c r="M21" s="191"/>
      <c r="N21" s="179"/>
      <c r="O21" s="179"/>
      <c r="P21" s="186"/>
    </row>
    <row r="22" spans="1:16" ht="16.5" customHeight="1">
      <c r="A22" s="176"/>
      <c r="B22" s="188"/>
      <c r="C22" s="191"/>
      <c r="D22" s="191"/>
      <c r="E22" s="338"/>
      <c r="F22" s="328"/>
      <c r="G22" s="338"/>
      <c r="H22" s="328"/>
      <c r="I22" s="328"/>
      <c r="J22" s="328"/>
      <c r="K22" s="328">
        <f t="shared" si="0"/>
        <v>0</v>
      </c>
      <c r="L22" s="328" t="str">
        <f t="shared" si="1"/>
        <v/>
      </c>
      <c r="M22" s="191"/>
      <c r="N22" s="179"/>
      <c r="O22" s="179"/>
      <c r="P22" s="186"/>
    </row>
    <row r="23" spans="1:16" ht="16.5" customHeight="1">
      <c r="A23" s="176"/>
      <c r="B23" s="188"/>
      <c r="C23" s="191"/>
      <c r="D23" s="191"/>
      <c r="E23" s="338"/>
      <c r="F23" s="328"/>
      <c r="G23" s="338"/>
      <c r="H23" s="328"/>
      <c r="I23" s="328"/>
      <c r="J23" s="328"/>
      <c r="K23" s="328">
        <f t="shared" si="0"/>
        <v>0</v>
      </c>
      <c r="L23" s="328" t="str">
        <f t="shared" si="1"/>
        <v/>
      </c>
      <c r="M23" s="191"/>
      <c r="N23" s="179"/>
      <c r="O23" s="179"/>
      <c r="P23" s="186"/>
    </row>
    <row r="24" spans="1:16" ht="16.5" customHeight="1">
      <c r="A24" s="176"/>
      <c r="B24" s="188"/>
      <c r="C24" s="191"/>
      <c r="D24" s="191"/>
      <c r="E24" s="338"/>
      <c r="F24" s="328"/>
      <c r="G24" s="338"/>
      <c r="H24" s="328"/>
      <c r="I24" s="328"/>
      <c r="J24" s="328"/>
      <c r="K24" s="328">
        <f t="shared" si="0"/>
        <v>0</v>
      </c>
      <c r="L24" s="328" t="str">
        <f t="shared" si="1"/>
        <v/>
      </c>
      <c r="M24" s="191"/>
      <c r="N24" s="179"/>
      <c r="O24" s="179"/>
      <c r="P24" s="186"/>
    </row>
    <row r="25" spans="1:16" ht="16.5" customHeight="1">
      <c r="A25" s="176"/>
      <c r="B25" s="188"/>
      <c r="C25" s="191"/>
      <c r="D25" s="191"/>
      <c r="E25" s="338"/>
      <c r="F25" s="328"/>
      <c r="G25" s="338"/>
      <c r="H25" s="328"/>
      <c r="I25" s="328"/>
      <c r="J25" s="328"/>
      <c r="K25" s="328">
        <f t="shared" si="0"/>
        <v>0</v>
      </c>
      <c r="L25" s="328" t="str">
        <f t="shared" si="1"/>
        <v/>
      </c>
      <c r="M25" s="191"/>
      <c r="N25" s="179"/>
      <c r="O25" s="179"/>
      <c r="P25" s="186"/>
    </row>
    <row r="26" spans="1:16" ht="16.5" customHeight="1">
      <c r="A26" s="176"/>
      <c r="B26" s="188"/>
      <c r="C26" s="191"/>
      <c r="D26" s="191"/>
      <c r="E26" s="338"/>
      <c r="F26" s="328"/>
      <c r="G26" s="338"/>
      <c r="H26" s="328"/>
      <c r="I26" s="328"/>
      <c r="J26" s="328"/>
      <c r="K26" s="328">
        <f t="shared" si="0"/>
        <v>0</v>
      </c>
      <c r="L26" s="328" t="str">
        <f t="shared" si="1"/>
        <v/>
      </c>
      <c r="M26" s="191"/>
      <c r="N26" s="179"/>
      <c r="O26" s="179"/>
      <c r="P26" s="186"/>
    </row>
    <row r="27" spans="1:16" ht="16.5" customHeight="1">
      <c r="A27" s="176"/>
      <c r="B27" s="188"/>
      <c r="C27" s="191"/>
      <c r="D27" s="191"/>
      <c r="E27" s="338"/>
      <c r="F27" s="328"/>
      <c r="G27" s="338"/>
      <c r="H27" s="328"/>
      <c r="I27" s="328"/>
      <c r="J27" s="328"/>
      <c r="K27" s="328">
        <f t="shared" si="0"/>
        <v>0</v>
      </c>
      <c r="L27" s="328" t="str">
        <f t="shared" si="1"/>
        <v/>
      </c>
      <c r="M27" s="191"/>
      <c r="N27" s="179"/>
      <c r="O27" s="179"/>
      <c r="P27" s="186"/>
    </row>
    <row r="28" spans="1:16" ht="16.5" customHeight="1">
      <c r="A28" s="176"/>
      <c r="B28" s="188"/>
      <c r="C28" s="191"/>
      <c r="D28" s="191"/>
      <c r="E28" s="338"/>
      <c r="F28" s="328"/>
      <c r="G28" s="338"/>
      <c r="H28" s="328"/>
      <c r="I28" s="328"/>
      <c r="J28" s="328"/>
      <c r="K28" s="328">
        <f t="shared" si="0"/>
        <v>0</v>
      </c>
      <c r="L28" s="328" t="str">
        <f t="shared" si="1"/>
        <v/>
      </c>
      <c r="M28" s="191"/>
      <c r="N28" s="179"/>
      <c r="O28" s="179"/>
      <c r="P28" s="186"/>
    </row>
    <row r="29" spans="1:16" ht="16.5" customHeight="1">
      <c r="A29" s="522" t="s">
        <v>815</v>
      </c>
      <c r="B29" s="523"/>
      <c r="C29" s="191"/>
      <c r="D29" s="191"/>
      <c r="E29" s="338">
        <f>ROUND(SUM(E7:E28),2)</f>
        <v>0</v>
      </c>
      <c r="F29" s="338"/>
      <c r="G29" s="338">
        <f>ROUND(SUM(G7:G28),2)</f>
        <v>0</v>
      </c>
      <c r="H29" s="338">
        <f>ROUND(SUM(H7:H28),2)</f>
        <v>0</v>
      </c>
      <c r="I29" s="338"/>
      <c r="J29" s="338">
        <f>ROUND(SUM(J7:J28),2)</f>
        <v>0</v>
      </c>
      <c r="K29" s="328">
        <f t="shared" si="0"/>
        <v>0</v>
      </c>
      <c r="L29" s="328" t="str">
        <f t="shared" si="1"/>
        <v/>
      </c>
      <c r="M29" s="191"/>
      <c r="N29" s="179"/>
      <c r="O29" s="179"/>
      <c r="P29" s="186"/>
    </row>
    <row r="30" spans="1:16" ht="15.75" customHeight="1">
      <c r="A30" s="194"/>
      <c r="B30" s="194"/>
      <c r="C30" s="194"/>
      <c r="D30" s="194"/>
      <c r="E30" s="194"/>
      <c r="F30" s="271"/>
      <c r="G30" s="271"/>
      <c r="H30" s="216"/>
      <c r="I30" s="185"/>
      <c r="J30" s="185"/>
      <c r="K30" s="185"/>
      <c r="L30" s="185"/>
      <c r="M30" s="185"/>
      <c r="N30" s="179"/>
      <c r="O30" s="179"/>
      <c r="P30" s="186"/>
    </row>
    <row r="31" spans="1:16" ht="15.75" customHeight="1">
      <c r="A31" s="179"/>
      <c r="B31" s="179"/>
      <c r="C31" s="179"/>
      <c r="D31" s="179"/>
      <c r="E31" s="241"/>
      <c r="F31" s="241"/>
      <c r="G31" s="241"/>
      <c r="H31" s="179"/>
      <c r="I31" s="179"/>
      <c r="J31" s="179"/>
      <c r="K31" s="179"/>
      <c r="L31" s="179"/>
      <c r="M31" s="179"/>
      <c r="N31" s="179"/>
      <c r="O31" s="179"/>
      <c r="P31" s="186"/>
    </row>
    <row r="32" spans="1:16" ht="15.75" customHeight="1">
      <c r="A32" s="245"/>
      <c r="B32" s="179"/>
      <c r="C32" s="179"/>
      <c r="D32" s="179"/>
      <c r="E32" s="241"/>
      <c r="F32" s="241"/>
      <c r="G32" s="241"/>
      <c r="H32" s="179"/>
      <c r="I32" s="179"/>
      <c r="J32" s="179"/>
      <c r="K32" s="179"/>
      <c r="L32" s="179"/>
      <c r="M32" s="179"/>
      <c r="N32" s="179"/>
      <c r="O32" s="179"/>
      <c r="P32" s="186"/>
    </row>
    <row r="33" spans="1:16" ht="15.75" customHeight="1">
      <c r="A33" s="245"/>
      <c r="B33" s="179"/>
      <c r="C33" s="179"/>
      <c r="D33" s="179"/>
      <c r="E33" s="241"/>
      <c r="F33" s="241"/>
      <c r="G33" s="241"/>
      <c r="H33" s="179"/>
      <c r="I33" s="179"/>
      <c r="J33" s="179"/>
      <c r="K33" s="179"/>
      <c r="L33" s="179"/>
      <c r="M33" s="179"/>
      <c r="N33" s="179"/>
      <c r="O33" s="179"/>
      <c r="P33" s="186"/>
    </row>
    <row r="34" spans="1:16" ht="15.75" customHeight="1">
      <c r="A34" s="245"/>
      <c r="B34" s="179"/>
      <c r="C34" s="179"/>
      <c r="D34" s="179"/>
      <c r="E34" s="241"/>
      <c r="F34" s="241"/>
      <c r="G34" s="241"/>
      <c r="H34" s="179"/>
      <c r="I34" s="179"/>
      <c r="J34" s="179"/>
      <c r="K34" s="179"/>
      <c r="L34" s="179"/>
      <c r="M34" s="179"/>
      <c r="N34" s="179"/>
      <c r="O34" s="179"/>
      <c r="P34" s="186"/>
    </row>
    <row r="35" spans="1:16" ht="15.75" customHeight="1">
      <c r="A35" s="245"/>
      <c r="B35" s="179"/>
      <c r="C35" s="179"/>
      <c r="D35" s="179"/>
      <c r="E35" s="241"/>
      <c r="F35" s="241"/>
      <c r="G35" s="241"/>
      <c r="H35" s="179"/>
      <c r="I35" s="179"/>
      <c r="J35" s="179"/>
      <c r="K35" s="179"/>
      <c r="L35" s="179"/>
      <c r="M35" s="179"/>
      <c r="N35" s="179"/>
      <c r="O35" s="179"/>
      <c r="P35" s="186"/>
    </row>
    <row r="36" spans="1:16" ht="15.75" customHeight="1">
      <c r="A36" s="245"/>
      <c r="B36" s="179"/>
      <c r="C36" s="179"/>
      <c r="D36" s="179"/>
      <c r="E36" s="241"/>
      <c r="F36" s="241"/>
      <c r="G36" s="241"/>
      <c r="H36" s="179"/>
      <c r="I36" s="179"/>
      <c r="J36" s="179"/>
      <c r="K36" s="179"/>
      <c r="L36" s="179"/>
      <c r="M36" s="179"/>
      <c r="N36" s="179"/>
      <c r="O36" s="179"/>
      <c r="P36" s="186"/>
    </row>
    <row r="37" spans="1:16" ht="15.75" customHeight="1">
      <c r="A37" s="245"/>
      <c r="B37" s="179"/>
      <c r="C37" s="179"/>
      <c r="D37" s="179"/>
      <c r="E37" s="241"/>
      <c r="F37" s="241"/>
      <c r="G37" s="241"/>
      <c r="H37" s="179"/>
      <c r="I37" s="179"/>
      <c r="J37" s="179"/>
      <c r="K37" s="179"/>
      <c r="L37" s="179"/>
      <c r="M37" s="179"/>
      <c r="N37" s="179"/>
      <c r="O37" s="179"/>
      <c r="P37" s="186"/>
    </row>
    <row r="38" spans="1:16" ht="15.75" customHeight="1">
      <c r="A38" s="245"/>
      <c r="B38" s="179"/>
      <c r="C38" s="179"/>
      <c r="D38" s="179"/>
      <c r="E38" s="241"/>
      <c r="F38" s="241"/>
      <c r="G38" s="241"/>
      <c r="H38" s="179"/>
      <c r="I38" s="179"/>
      <c r="J38" s="179"/>
      <c r="K38" s="179"/>
      <c r="L38" s="179"/>
      <c r="M38" s="179"/>
      <c r="N38" s="179"/>
      <c r="O38" s="179"/>
      <c r="P38" s="186"/>
    </row>
    <row r="39" spans="1:16" ht="15.75" customHeight="1">
      <c r="A39" s="245"/>
      <c r="B39" s="179"/>
      <c r="C39" s="179"/>
      <c r="D39" s="179"/>
      <c r="E39" s="241"/>
      <c r="F39" s="241"/>
      <c r="G39" s="241"/>
      <c r="H39" s="179"/>
      <c r="I39" s="179"/>
      <c r="J39" s="179"/>
      <c r="K39" s="179"/>
      <c r="L39" s="179"/>
      <c r="M39" s="179"/>
      <c r="N39" s="179"/>
      <c r="O39" s="179"/>
      <c r="P39" s="186"/>
    </row>
    <row r="40" spans="1:16" ht="15.75" customHeight="1">
      <c r="A40" s="245"/>
      <c r="B40" s="179"/>
      <c r="C40" s="179"/>
      <c r="D40" s="179"/>
      <c r="E40" s="241"/>
      <c r="F40" s="241"/>
      <c r="G40" s="241"/>
      <c r="H40" s="179"/>
      <c r="I40" s="179"/>
      <c r="J40" s="179"/>
      <c r="K40" s="179"/>
      <c r="L40" s="179"/>
      <c r="M40" s="179"/>
      <c r="N40" s="179"/>
      <c r="O40" s="179"/>
      <c r="P40" s="186"/>
    </row>
    <row r="41" spans="1:16" ht="15.75" customHeight="1">
      <c r="A41" s="245"/>
      <c r="B41" s="179"/>
      <c r="C41" s="179"/>
      <c r="D41" s="179"/>
      <c r="E41" s="241"/>
      <c r="F41" s="241"/>
      <c r="G41" s="241"/>
      <c r="H41" s="179"/>
      <c r="I41" s="179"/>
      <c r="J41" s="179"/>
      <c r="K41" s="179"/>
      <c r="L41" s="179"/>
      <c r="M41" s="179"/>
      <c r="N41" s="179"/>
      <c r="O41" s="179"/>
      <c r="P41" s="186"/>
    </row>
    <row r="42" spans="1:16" ht="15.75" customHeight="1">
      <c r="A42" s="245"/>
      <c r="B42" s="179"/>
      <c r="C42" s="179"/>
      <c r="D42" s="179"/>
      <c r="E42" s="241"/>
      <c r="F42" s="241"/>
      <c r="G42" s="241"/>
      <c r="H42" s="179"/>
      <c r="I42" s="179"/>
      <c r="J42" s="179"/>
      <c r="K42" s="179"/>
      <c r="L42" s="179"/>
      <c r="M42" s="179"/>
      <c r="N42" s="179"/>
      <c r="O42" s="179"/>
      <c r="P42" s="186"/>
    </row>
    <row r="43" spans="1:16" ht="15.75" customHeight="1">
      <c r="A43" s="245"/>
      <c r="B43" s="179"/>
      <c r="C43" s="179"/>
      <c r="D43" s="179"/>
      <c r="E43" s="241"/>
      <c r="F43" s="241"/>
      <c r="G43" s="241"/>
      <c r="H43" s="179"/>
      <c r="I43" s="179"/>
      <c r="J43" s="179"/>
      <c r="K43" s="179"/>
      <c r="L43" s="179"/>
      <c r="M43" s="179"/>
      <c r="N43" s="179"/>
      <c r="O43" s="179"/>
      <c r="P43" s="186"/>
    </row>
    <row r="44" spans="1:16" ht="15.75" customHeight="1">
      <c r="A44" s="245"/>
      <c r="B44" s="179"/>
      <c r="C44" s="179"/>
      <c r="D44" s="179"/>
      <c r="E44" s="241"/>
      <c r="F44" s="241"/>
      <c r="G44" s="241"/>
      <c r="H44" s="179"/>
      <c r="I44" s="179"/>
      <c r="J44" s="179"/>
      <c r="K44" s="179"/>
      <c r="L44" s="179"/>
      <c r="M44" s="179"/>
      <c r="N44" s="179"/>
      <c r="O44" s="179"/>
      <c r="P44" s="186"/>
    </row>
    <row r="45" spans="1:16" ht="15.75" customHeight="1">
      <c r="A45" s="245"/>
      <c r="B45" s="179"/>
      <c r="C45" s="179"/>
      <c r="D45" s="179"/>
      <c r="E45" s="241"/>
      <c r="F45" s="241"/>
      <c r="G45" s="241"/>
      <c r="H45" s="179"/>
      <c r="I45" s="179"/>
      <c r="J45" s="179"/>
      <c r="K45" s="179"/>
      <c r="L45" s="179"/>
      <c r="M45" s="179"/>
      <c r="N45" s="179"/>
      <c r="O45" s="179"/>
      <c r="P45" s="186"/>
    </row>
    <row r="46" spans="1:16" ht="15.75" customHeight="1">
      <c r="A46" s="245"/>
      <c r="B46" s="179"/>
      <c r="C46" s="179"/>
      <c r="D46" s="179"/>
      <c r="E46" s="241"/>
      <c r="F46" s="241"/>
      <c r="G46" s="241"/>
      <c r="H46" s="179"/>
      <c r="I46" s="179"/>
      <c r="J46" s="179"/>
      <c r="K46" s="179"/>
      <c r="L46" s="179"/>
      <c r="M46" s="179"/>
      <c r="N46" s="179"/>
      <c r="O46" s="179"/>
      <c r="P46" s="186"/>
    </row>
    <row r="47" spans="1:16" ht="15.75" customHeight="1">
      <c r="A47" s="245"/>
      <c r="B47" s="179"/>
      <c r="C47" s="179"/>
      <c r="D47" s="179"/>
      <c r="E47" s="241"/>
      <c r="F47" s="241"/>
      <c r="G47" s="241"/>
      <c r="H47" s="179"/>
      <c r="I47" s="179"/>
      <c r="J47" s="179"/>
      <c r="K47" s="179"/>
      <c r="L47" s="179"/>
      <c r="M47" s="179"/>
      <c r="N47" s="179"/>
      <c r="O47" s="179"/>
      <c r="P47" s="186"/>
    </row>
    <row r="48" spans="1:16" ht="15.75" customHeight="1">
      <c r="A48" s="245"/>
      <c r="B48" s="179"/>
      <c r="C48" s="179"/>
      <c r="D48" s="179"/>
      <c r="E48" s="241"/>
      <c r="F48" s="241"/>
      <c r="G48" s="241"/>
      <c r="H48" s="179"/>
      <c r="I48" s="179"/>
      <c r="J48" s="179"/>
      <c r="K48" s="179"/>
      <c r="L48" s="179"/>
      <c r="M48" s="179"/>
      <c r="N48" s="179"/>
      <c r="O48" s="179"/>
      <c r="P48" s="186"/>
    </row>
    <row r="49" spans="1:16" ht="15.75" customHeight="1">
      <c r="A49" s="245"/>
      <c r="B49" s="179"/>
      <c r="C49" s="179"/>
      <c r="D49" s="179"/>
      <c r="E49" s="241"/>
      <c r="F49" s="241"/>
      <c r="G49" s="241"/>
      <c r="H49" s="179"/>
      <c r="I49" s="179"/>
      <c r="J49" s="179"/>
      <c r="K49" s="179"/>
      <c r="L49" s="179"/>
      <c r="M49" s="179"/>
      <c r="N49" s="179"/>
      <c r="O49" s="179"/>
      <c r="P49" s="186"/>
    </row>
    <row r="50" spans="1:16" ht="15.75" customHeight="1">
      <c r="A50" s="245"/>
      <c r="B50" s="179"/>
      <c r="C50" s="179"/>
      <c r="D50" s="179"/>
      <c r="E50" s="241"/>
      <c r="F50" s="241"/>
      <c r="G50" s="241"/>
      <c r="H50" s="179"/>
      <c r="I50" s="179"/>
      <c r="J50" s="179"/>
      <c r="K50" s="179"/>
      <c r="L50" s="179"/>
      <c r="M50" s="179"/>
      <c r="N50" s="179"/>
      <c r="O50" s="179"/>
      <c r="P50" s="186"/>
    </row>
    <row r="51" spans="1:16" ht="15.75" customHeight="1">
      <c r="A51" s="245"/>
      <c r="B51" s="179"/>
      <c r="C51" s="179"/>
      <c r="D51" s="179"/>
      <c r="E51" s="241"/>
      <c r="F51" s="241"/>
      <c r="G51" s="241"/>
      <c r="H51" s="179"/>
      <c r="I51" s="179"/>
      <c r="J51" s="179"/>
      <c r="K51" s="179"/>
      <c r="L51" s="179"/>
      <c r="M51" s="179"/>
      <c r="N51" s="179"/>
      <c r="O51" s="179"/>
      <c r="P51" s="186"/>
    </row>
    <row r="52" spans="1:16" ht="15.75" customHeight="1">
      <c r="A52" s="245"/>
      <c r="B52" s="179"/>
      <c r="C52" s="179"/>
      <c r="D52" s="179"/>
      <c r="E52" s="241"/>
      <c r="F52" s="241"/>
      <c r="G52" s="241"/>
      <c r="H52" s="179"/>
      <c r="I52" s="179"/>
      <c r="J52" s="179"/>
      <c r="K52" s="179"/>
      <c r="L52" s="179"/>
      <c r="M52" s="179"/>
      <c r="N52" s="179"/>
      <c r="O52" s="179"/>
      <c r="P52" s="186"/>
    </row>
    <row r="53" spans="1:16" ht="15.75" customHeight="1">
      <c r="A53" s="245"/>
      <c r="B53" s="179"/>
      <c r="C53" s="179"/>
      <c r="D53" s="179"/>
      <c r="E53" s="241"/>
      <c r="F53" s="241"/>
      <c r="G53" s="241"/>
      <c r="H53" s="179"/>
      <c r="I53" s="179"/>
      <c r="J53" s="179"/>
      <c r="K53" s="179"/>
      <c r="L53" s="179"/>
      <c r="M53" s="179"/>
      <c r="N53" s="179"/>
      <c r="O53" s="179"/>
      <c r="P53" s="186"/>
    </row>
    <row r="54" spans="1:16" ht="15.75" customHeight="1">
      <c r="A54" s="245"/>
      <c r="B54" s="179"/>
      <c r="C54" s="179"/>
      <c r="D54" s="179"/>
      <c r="E54" s="241"/>
      <c r="F54" s="241"/>
      <c r="G54" s="241"/>
      <c r="H54" s="179"/>
      <c r="I54" s="179"/>
      <c r="J54" s="179"/>
      <c r="K54" s="179"/>
      <c r="L54" s="179"/>
      <c r="M54" s="179"/>
      <c r="N54" s="179"/>
      <c r="O54" s="179"/>
      <c r="P54" s="186"/>
    </row>
    <row r="55" spans="1:16" ht="15.75" customHeight="1">
      <c r="A55" s="245"/>
      <c r="B55" s="179"/>
      <c r="C55" s="179"/>
      <c r="D55" s="179"/>
      <c r="E55" s="241"/>
      <c r="F55" s="241"/>
      <c r="G55" s="241"/>
      <c r="H55" s="179"/>
      <c r="I55" s="179"/>
      <c r="J55" s="179"/>
      <c r="K55" s="179"/>
      <c r="L55" s="179"/>
      <c r="M55" s="179"/>
      <c r="N55" s="179"/>
      <c r="O55" s="179"/>
      <c r="P55" s="186"/>
    </row>
    <row r="56" spans="1:16" ht="15.75" customHeight="1">
      <c r="A56" s="245"/>
      <c r="B56" s="179"/>
      <c r="C56" s="179"/>
      <c r="D56" s="179"/>
      <c r="E56" s="241"/>
      <c r="F56" s="241"/>
      <c r="G56" s="241"/>
      <c r="H56" s="179"/>
      <c r="I56" s="179"/>
      <c r="J56" s="179"/>
      <c r="K56" s="179"/>
      <c r="L56" s="179"/>
      <c r="M56" s="179"/>
      <c r="N56" s="179"/>
      <c r="O56" s="179"/>
      <c r="P56" s="186"/>
    </row>
    <row r="57" spans="1:16" ht="15.75" customHeight="1">
      <c r="A57" s="245"/>
      <c r="B57" s="179"/>
      <c r="C57" s="179"/>
      <c r="D57" s="179"/>
      <c r="E57" s="241"/>
      <c r="F57" s="241"/>
      <c r="G57" s="241"/>
      <c r="H57" s="179"/>
      <c r="I57" s="179"/>
      <c r="J57" s="179"/>
      <c r="K57" s="179"/>
      <c r="L57" s="179"/>
      <c r="M57" s="179"/>
      <c r="N57" s="179"/>
      <c r="O57" s="179"/>
      <c r="P57" s="186"/>
    </row>
    <row r="58" spans="1:16" ht="15.75" customHeight="1">
      <c r="A58" s="245"/>
      <c r="B58" s="179"/>
      <c r="C58" s="179"/>
      <c r="D58" s="179"/>
      <c r="E58" s="241"/>
      <c r="F58" s="241"/>
      <c r="G58" s="241"/>
      <c r="H58" s="179"/>
      <c r="I58" s="179"/>
      <c r="J58" s="179"/>
      <c r="K58" s="179"/>
      <c r="L58" s="179"/>
      <c r="M58" s="179"/>
      <c r="N58" s="179"/>
      <c r="O58" s="179"/>
      <c r="P58" s="186"/>
    </row>
    <row r="59" spans="1:16" ht="15.75" customHeight="1">
      <c r="A59" s="245"/>
      <c r="B59" s="179"/>
      <c r="C59" s="179"/>
      <c r="D59" s="179"/>
      <c r="E59" s="241"/>
      <c r="F59" s="241"/>
      <c r="G59" s="241"/>
      <c r="H59" s="179"/>
      <c r="I59" s="179"/>
      <c r="J59" s="179"/>
      <c r="K59" s="179"/>
      <c r="L59" s="179"/>
      <c r="M59" s="179"/>
      <c r="N59" s="179"/>
      <c r="O59" s="179"/>
      <c r="P59" s="186"/>
    </row>
    <row r="60" spans="1:16" ht="15.75" customHeight="1">
      <c r="A60" s="245"/>
      <c r="B60" s="179"/>
      <c r="C60" s="179"/>
      <c r="D60" s="179"/>
      <c r="E60" s="241"/>
      <c r="F60" s="241"/>
      <c r="G60" s="241"/>
      <c r="H60" s="179"/>
      <c r="I60" s="179"/>
      <c r="J60" s="179"/>
      <c r="K60" s="179"/>
      <c r="L60" s="179"/>
      <c r="M60" s="179"/>
      <c r="N60" s="179"/>
      <c r="O60" s="179"/>
      <c r="P60" s="186"/>
    </row>
    <row r="61" spans="1:16" ht="15.75" customHeight="1">
      <c r="A61" s="245"/>
      <c r="B61" s="179"/>
      <c r="C61" s="179"/>
      <c r="D61" s="179"/>
      <c r="E61" s="241"/>
      <c r="F61" s="241"/>
      <c r="G61" s="241"/>
      <c r="H61" s="179"/>
      <c r="I61" s="179"/>
      <c r="J61" s="179"/>
      <c r="K61" s="179"/>
      <c r="L61" s="179"/>
      <c r="M61" s="179"/>
      <c r="N61" s="179"/>
      <c r="O61" s="179"/>
      <c r="P61" s="186"/>
    </row>
    <row r="62" spans="1:16" ht="15.75" customHeight="1">
      <c r="A62" s="245"/>
      <c r="B62" s="179"/>
      <c r="C62" s="179"/>
      <c r="D62" s="179"/>
      <c r="E62" s="241"/>
      <c r="F62" s="241"/>
      <c r="G62" s="241"/>
      <c r="H62" s="179"/>
      <c r="I62" s="179"/>
      <c r="J62" s="179"/>
      <c r="K62" s="179"/>
      <c r="L62" s="179"/>
      <c r="M62" s="179"/>
      <c r="N62" s="179"/>
      <c r="O62" s="179"/>
      <c r="P62" s="186"/>
    </row>
    <row r="63" spans="1:16" ht="15.75" customHeight="1">
      <c r="A63" s="245"/>
      <c r="B63" s="179"/>
      <c r="C63" s="179"/>
      <c r="D63" s="179"/>
      <c r="E63" s="241"/>
      <c r="F63" s="241"/>
      <c r="G63" s="241"/>
      <c r="H63" s="179"/>
      <c r="I63" s="179"/>
      <c r="J63" s="179"/>
      <c r="K63" s="179"/>
      <c r="L63" s="179"/>
      <c r="M63" s="179"/>
      <c r="N63" s="179"/>
      <c r="O63" s="179"/>
      <c r="P63" s="186"/>
    </row>
    <row r="64" spans="1:16" ht="15.75" customHeight="1">
      <c r="A64" s="245"/>
      <c r="B64" s="179"/>
      <c r="C64" s="179"/>
      <c r="D64" s="179"/>
      <c r="E64" s="241"/>
      <c r="F64" s="241"/>
      <c r="G64" s="241"/>
      <c r="H64" s="179"/>
      <c r="I64" s="179"/>
      <c r="J64" s="179"/>
      <c r="K64" s="179"/>
      <c r="L64" s="179"/>
      <c r="M64" s="179"/>
      <c r="N64" s="179"/>
      <c r="O64" s="179"/>
      <c r="P64" s="186"/>
    </row>
    <row r="65" spans="1:16" ht="15.75" customHeight="1">
      <c r="A65" s="245"/>
      <c r="B65" s="179"/>
      <c r="C65" s="179"/>
      <c r="D65" s="179"/>
      <c r="E65" s="241"/>
      <c r="F65" s="241"/>
      <c r="G65" s="241"/>
      <c r="H65" s="179"/>
      <c r="I65" s="179"/>
      <c r="J65" s="179"/>
      <c r="K65" s="179"/>
      <c r="L65" s="179"/>
      <c r="M65" s="179"/>
      <c r="N65" s="179"/>
      <c r="O65" s="179"/>
      <c r="P65" s="186"/>
    </row>
    <row r="66" spans="1:16" ht="15.75" customHeight="1">
      <c r="A66" s="245"/>
      <c r="B66" s="179"/>
      <c r="C66" s="179"/>
      <c r="D66" s="179"/>
      <c r="E66" s="241"/>
      <c r="F66" s="241"/>
      <c r="G66" s="241"/>
      <c r="H66" s="179"/>
      <c r="I66" s="179"/>
      <c r="J66" s="179"/>
      <c r="K66" s="179"/>
      <c r="L66" s="179"/>
      <c r="M66" s="179"/>
      <c r="N66" s="179"/>
      <c r="O66" s="179"/>
      <c r="P66" s="186"/>
    </row>
    <row r="67" spans="1:16" ht="15.75" customHeight="1">
      <c r="A67" s="245"/>
      <c r="B67" s="179"/>
      <c r="C67" s="179"/>
      <c r="D67" s="179"/>
      <c r="E67" s="241"/>
      <c r="F67" s="241"/>
      <c r="G67" s="241"/>
      <c r="H67" s="179"/>
      <c r="I67" s="179"/>
      <c r="J67" s="179"/>
      <c r="K67" s="179"/>
      <c r="L67" s="179"/>
      <c r="M67" s="179"/>
      <c r="N67" s="179"/>
      <c r="O67" s="179"/>
      <c r="P67" s="186"/>
    </row>
    <row r="68" spans="1:16" ht="15.75" customHeight="1">
      <c r="A68" s="245"/>
      <c r="B68" s="179"/>
      <c r="C68" s="179"/>
      <c r="D68" s="179"/>
      <c r="E68" s="241"/>
      <c r="F68" s="241"/>
      <c r="G68" s="241"/>
      <c r="H68" s="179"/>
      <c r="I68" s="179"/>
      <c r="J68" s="179"/>
      <c r="K68" s="179"/>
      <c r="L68" s="179"/>
      <c r="M68" s="179"/>
      <c r="N68" s="179"/>
      <c r="O68" s="179"/>
      <c r="P68" s="186"/>
    </row>
    <row r="69" spans="1:16" ht="15.75" customHeight="1">
      <c r="A69" s="245"/>
      <c r="B69" s="179"/>
      <c r="C69" s="179"/>
      <c r="D69" s="179"/>
      <c r="E69" s="241"/>
      <c r="F69" s="241"/>
      <c r="G69" s="241"/>
      <c r="H69" s="179"/>
      <c r="I69" s="179"/>
      <c r="J69" s="179"/>
      <c r="K69" s="179"/>
      <c r="L69" s="179"/>
      <c r="M69" s="179"/>
      <c r="N69" s="179"/>
      <c r="O69" s="179"/>
      <c r="P69" s="186"/>
    </row>
    <row r="70" spans="1:16" ht="15.75" customHeight="1">
      <c r="A70" s="245"/>
      <c r="B70" s="179"/>
      <c r="C70" s="179"/>
      <c r="D70" s="179"/>
      <c r="E70" s="241"/>
      <c r="F70" s="241"/>
      <c r="G70" s="241"/>
      <c r="H70" s="179"/>
      <c r="I70" s="179"/>
      <c r="J70" s="179"/>
      <c r="K70" s="179"/>
      <c r="L70" s="179"/>
      <c r="M70" s="179"/>
      <c r="N70" s="179"/>
      <c r="O70" s="179"/>
      <c r="P70" s="186"/>
    </row>
    <row r="71" spans="1:16" ht="15.75" customHeight="1">
      <c r="A71" s="245"/>
      <c r="B71" s="179"/>
      <c r="C71" s="179"/>
      <c r="D71" s="179"/>
      <c r="E71" s="241"/>
      <c r="F71" s="241"/>
      <c r="G71" s="241"/>
      <c r="H71" s="179"/>
      <c r="I71" s="179"/>
      <c r="J71" s="179"/>
      <c r="K71" s="179"/>
      <c r="L71" s="179"/>
      <c r="M71" s="179"/>
      <c r="N71" s="179"/>
      <c r="O71" s="179"/>
      <c r="P71" s="186"/>
    </row>
    <row r="72" spans="1:16" ht="15.75" customHeight="1">
      <c r="A72" s="245"/>
      <c r="B72" s="179"/>
      <c r="C72" s="179"/>
      <c r="D72" s="179"/>
      <c r="E72" s="241"/>
      <c r="F72" s="241"/>
      <c r="G72" s="241"/>
      <c r="H72" s="179"/>
      <c r="I72" s="179"/>
      <c r="J72" s="179"/>
      <c r="K72" s="179"/>
      <c r="L72" s="179"/>
      <c r="M72" s="179"/>
      <c r="N72" s="179"/>
      <c r="O72" s="179"/>
      <c r="P72" s="186"/>
    </row>
    <row r="73" spans="1:16" ht="15.75" customHeight="1">
      <c r="A73" s="246"/>
      <c r="B73" s="187"/>
      <c r="C73" s="187"/>
      <c r="D73" s="187"/>
      <c r="E73" s="244"/>
      <c r="F73" s="244"/>
      <c r="G73" s="244"/>
      <c r="H73" s="187"/>
      <c r="I73" s="187"/>
      <c r="J73" s="187"/>
      <c r="K73" s="187"/>
      <c r="L73" s="187"/>
      <c r="M73" s="187"/>
      <c r="N73" s="187"/>
      <c r="O73" s="187"/>
      <c r="P73" s="186"/>
    </row>
    <row r="74" spans="1:16" ht="15.75" customHeight="1">
      <c r="A74" s="246"/>
      <c r="B74" s="187"/>
      <c r="C74" s="187"/>
      <c r="D74" s="187"/>
      <c r="E74" s="244"/>
      <c r="F74" s="244"/>
      <c r="G74" s="244"/>
      <c r="H74" s="187"/>
      <c r="I74" s="187"/>
      <c r="J74" s="187"/>
      <c r="K74" s="187"/>
      <c r="L74" s="187"/>
      <c r="M74" s="187"/>
      <c r="N74" s="187"/>
      <c r="O74" s="187"/>
      <c r="P74" s="186"/>
    </row>
    <row r="75" spans="1:16" ht="15.75" customHeight="1">
      <c r="A75" s="246"/>
      <c r="B75" s="187"/>
      <c r="C75" s="187"/>
      <c r="D75" s="187"/>
      <c r="E75" s="244"/>
      <c r="F75" s="244"/>
      <c r="G75" s="244"/>
      <c r="H75" s="187"/>
      <c r="I75" s="187"/>
      <c r="J75" s="187"/>
      <c r="K75" s="187"/>
      <c r="L75" s="187"/>
      <c r="M75" s="187"/>
      <c r="N75" s="187"/>
      <c r="O75" s="187"/>
      <c r="P75" s="186"/>
    </row>
    <row r="76" spans="1:16" ht="15.75" customHeight="1">
      <c r="A76" s="246"/>
      <c r="B76" s="187"/>
      <c r="C76" s="187"/>
      <c r="D76" s="187"/>
      <c r="E76" s="244"/>
      <c r="F76" s="244"/>
      <c r="G76" s="244"/>
      <c r="H76" s="187"/>
      <c r="I76" s="187"/>
      <c r="J76" s="187"/>
      <c r="K76" s="187"/>
      <c r="L76" s="187"/>
      <c r="M76" s="187"/>
      <c r="N76" s="187"/>
      <c r="O76" s="187"/>
      <c r="P76" s="186"/>
    </row>
    <row r="77" spans="1:16" ht="15.75" customHeight="1">
      <c r="A77" s="246"/>
      <c r="B77" s="187"/>
      <c r="C77" s="187"/>
      <c r="D77" s="187"/>
      <c r="E77" s="244"/>
      <c r="F77" s="244"/>
      <c r="G77" s="244"/>
      <c r="H77" s="187"/>
      <c r="I77" s="187"/>
      <c r="J77" s="187"/>
      <c r="K77" s="187"/>
      <c r="L77" s="187"/>
      <c r="M77" s="187"/>
      <c r="N77" s="187"/>
      <c r="O77" s="187"/>
      <c r="P77" s="186"/>
    </row>
    <row r="78" spans="1:16" ht="15.75" customHeight="1">
      <c r="A78" s="118"/>
      <c r="B78" s="102"/>
      <c r="C78" s="102"/>
      <c r="D78" s="102"/>
      <c r="E78" s="173"/>
      <c r="F78" s="173"/>
      <c r="G78" s="173"/>
      <c r="H78" s="102"/>
      <c r="I78" s="102"/>
      <c r="J78" s="102"/>
      <c r="K78" s="102"/>
      <c r="L78" s="102"/>
      <c r="M78" s="102"/>
      <c r="N78" s="102"/>
      <c r="O78" s="102"/>
    </row>
    <row r="79" spans="1:16" ht="15.75" customHeight="1">
      <c r="A79" s="118"/>
      <c r="B79" s="102"/>
      <c r="C79" s="102"/>
      <c r="D79" s="102"/>
      <c r="E79" s="173"/>
      <c r="F79" s="173"/>
      <c r="G79" s="173"/>
      <c r="H79" s="102"/>
      <c r="I79" s="102"/>
      <c r="J79" s="102"/>
      <c r="K79" s="102"/>
      <c r="L79" s="102"/>
      <c r="M79" s="102"/>
      <c r="N79" s="102"/>
      <c r="O79" s="102"/>
    </row>
    <row r="80" spans="1:16" ht="15.75" customHeight="1">
      <c r="A80" s="118"/>
      <c r="B80" s="102"/>
      <c r="C80" s="102"/>
      <c r="D80" s="102"/>
      <c r="E80" s="173"/>
      <c r="F80" s="173"/>
      <c r="G80" s="173"/>
      <c r="H80" s="102"/>
      <c r="I80" s="102"/>
      <c r="J80" s="102"/>
      <c r="K80" s="102"/>
      <c r="L80" s="102"/>
      <c r="M80" s="102"/>
      <c r="N80" s="102"/>
      <c r="O80" s="102"/>
    </row>
    <row r="81" spans="1:15" ht="15.75" customHeight="1">
      <c r="A81" s="118"/>
      <c r="B81" s="102"/>
      <c r="C81" s="102"/>
      <c r="D81" s="102"/>
      <c r="E81" s="173"/>
      <c r="F81" s="173"/>
      <c r="G81" s="173"/>
      <c r="H81" s="102"/>
      <c r="I81" s="102"/>
      <c r="J81" s="102"/>
      <c r="K81" s="102"/>
      <c r="L81" s="102"/>
      <c r="M81" s="102"/>
      <c r="N81" s="102"/>
      <c r="O81" s="102"/>
    </row>
    <row r="82" spans="1:15" ht="15.75" customHeight="1">
      <c r="A82" s="118"/>
      <c r="B82" s="102"/>
      <c r="C82" s="102"/>
      <c r="D82" s="102"/>
      <c r="E82" s="173"/>
      <c r="F82" s="173"/>
      <c r="G82" s="173"/>
      <c r="H82" s="102"/>
      <c r="I82" s="102"/>
      <c r="J82" s="102"/>
      <c r="K82" s="102"/>
      <c r="L82" s="102"/>
      <c r="M82" s="102"/>
      <c r="N82" s="102"/>
      <c r="O82" s="102"/>
    </row>
    <row r="83" spans="1:15" ht="15.75" customHeight="1">
      <c r="A83" s="118"/>
      <c r="B83" s="102"/>
      <c r="C83" s="102"/>
      <c r="D83" s="102"/>
      <c r="E83" s="173"/>
      <c r="F83" s="173"/>
      <c r="G83" s="173"/>
      <c r="H83" s="102"/>
      <c r="I83" s="102"/>
      <c r="J83" s="102"/>
      <c r="K83" s="102"/>
      <c r="L83" s="102"/>
      <c r="M83" s="102"/>
      <c r="N83" s="102"/>
      <c r="O83" s="102"/>
    </row>
    <row r="84" spans="1:15" ht="15.75" customHeight="1">
      <c r="A84" s="118"/>
      <c r="B84" s="102"/>
      <c r="C84" s="102"/>
      <c r="D84" s="102"/>
      <c r="E84" s="173"/>
      <c r="F84" s="173"/>
      <c r="G84" s="173"/>
      <c r="H84" s="102"/>
      <c r="I84" s="102"/>
      <c r="J84" s="102"/>
      <c r="K84" s="102"/>
      <c r="L84" s="102"/>
      <c r="M84" s="102"/>
      <c r="N84" s="102"/>
      <c r="O84" s="102"/>
    </row>
    <row r="85" spans="1:15" ht="15.75" customHeight="1">
      <c r="A85" s="118"/>
      <c r="B85" s="102"/>
      <c r="C85" s="102"/>
      <c r="D85" s="102"/>
      <c r="E85" s="173"/>
      <c r="F85" s="173"/>
      <c r="G85" s="173"/>
      <c r="H85" s="102"/>
      <c r="I85" s="102"/>
      <c r="J85" s="102"/>
      <c r="K85" s="102"/>
      <c r="L85" s="102"/>
      <c r="M85" s="102"/>
      <c r="N85" s="102"/>
      <c r="O85" s="102"/>
    </row>
    <row r="86" spans="1:15" ht="15.75" customHeight="1">
      <c r="A86" s="118"/>
      <c r="B86" s="102"/>
      <c r="C86" s="102"/>
      <c r="D86" s="102"/>
      <c r="E86" s="173"/>
      <c r="F86" s="173"/>
      <c r="G86" s="173"/>
      <c r="H86" s="102"/>
      <c r="I86" s="102"/>
      <c r="J86" s="102"/>
      <c r="K86" s="102"/>
      <c r="L86" s="102"/>
      <c r="M86" s="102"/>
      <c r="N86" s="102"/>
      <c r="O86" s="102"/>
    </row>
    <row r="87" spans="1:15" ht="15.75" customHeight="1">
      <c r="A87" s="118"/>
      <c r="B87" s="102"/>
      <c r="C87" s="102"/>
      <c r="D87" s="102"/>
      <c r="E87" s="173"/>
      <c r="F87" s="173"/>
      <c r="G87" s="173"/>
      <c r="H87" s="102"/>
      <c r="I87" s="102"/>
      <c r="J87" s="102"/>
      <c r="K87" s="102"/>
      <c r="L87" s="102"/>
      <c r="M87" s="102"/>
      <c r="N87" s="102"/>
      <c r="O87" s="102"/>
    </row>
  </sheetData>
  <mergeCells count="12">
    <mergeCell ref="A29:B29"/>
    <mergeCell ref="A1:M1"/>
    <mergeCell ref="A2:M2"/>
    <mergeCell ref="M5:M6"/>
    <mergeCell ref="H5:J5"/>
    <mergeCell ref="A5:A6"/>
    <mergeCell ref="B5:B6"/>
    <mergeCell ref="C5:C6"/>
    <mergeCell ref="L5:L6"/>
    <mergeCell ref="E5:G5"/>
    <mergeCell ref="D5:D6"/>
    <mergeCell ref="K5:K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P87"/>
  <sheetViews>
    <sheetView view="pageBreakPreview" zoomScaleNormal="100" zoomScaleSheetLayoutView="100" workbookViewId="0">
      <selection activeCell="F22" sqref="F22"/>
    </sheetView>
  </sheetViews>
  <sheetFormatPr defaultColWidth="9" defaultRowHeight="15.75" customHeight="1"/>
  <cols>
    <col min="1" max="1" width="4.875" style="2" customWidth="1"/>
    <col min="2" max="2" width="23.125" style="2" customWidth="1"/>
    <col min="3" max="3" width="7.25" style="2" customWidth="1"/>
    <col min="4" max="4" width="9.625" style="2" hidden="1" customWidth="1"/>
    <col min="5" max="5" width="10.625" style="2" customWidth="1"/>
    <col min="6" max="6" width="8.625" style="23" customWidth="1"/>
    <col min="7" max="7" width="11.375" style="2" bestFit="1" customWidth="1"/>
    <col min="8" max="8" width="9.75" style="2" customWidth="1"/>
    <col min="9" max="9" width="7.375" style="2" customWidth="1"/>
    <col min="10" max="10" width="12.75" style="2" customWidth="1"/>
    <col min="11" max="11" width="8.875" style="2" customWidth="1"/>
    <col min="12" max="12" width="7.75" style="2" customWidth="1"/>
    <col min="13" max="13" width="11.875" style="2" customWidth="1"/>
    <col min="14" max="16384" width="9" style="2"/>
  </cols>
  <sheetData>
    <row r="1" spans="1:16" s="15" customFormat="1" ht="30" customHeight="1">
      <c r="A1" s="519" t="s">
        <v>213</v>
      </c>
      <c r="B1" s="519"/>
      <c r="C1" s="519"/>
      <c r="D1" s="519"/>
      <c r="E1" s="519"/>
      <c r="F1" s="519"/>
      <c r="G1" s="519"/>
      <c r="H1" s="519"/>
      <c r="I1" s="519"/>
      <c r="J1" s="519"/>
      <c r="K1" s="519"/>
      <c r="L1" s="519"/>
      <c r="M1" s="519"/>
    </row>
    <row r="2" spans="1:16" ht="14.1" customHeight="1">
      <c r="A2" s="518" t="str">
        <f>公用信息!A8</f>
        <v>评估基准日：2018年11月30日</v>
      </c>
      <c r="B2" s="518"/>
      <c r="C2" s="518"/>
      <c r="D2" s="518"/>
      <c r="E2" s="518"/>
      <c r="F2" s="537"/>
      <c r="G2" s="537"/>
      <c r="H2" s="537"/>
      <c r="I2" s="537"/>
      <c r="J2" s="537"/>
      <c r="K2" s="537"/>
      <c r="L2" s="537"/>
      <c r="M2" s="537"/>
      <c r="N2" s="90"/>
      <c r="O2" s="90"/>
    </row>
    <row r="3" spans="1:16" ht="14.1" customHeight="1">
      <c r="A3" s="91"/>
      <c r="B3" s="91"/>
      <c r="C3" s="91"/>
      <c r="D3" s="91"/>
      <c r="E3" s="91"/>
      <c r="F3" s="157"/>
      <c r="G3" s="157"/>
      <c r="H3" s="157"/>
      <c r="I3" s="157"/>
      <c r="J3" s="157"/>
      <c r="K3" s="157"/>
      <c r="L3" s="157"/>
      <c r="M3" s="155" t="s">
        <v>554</v>
      </c>
      <c r="N3" s="90"/>
      <c r="O3" s="90"/>
    </row>
    <row r="4" spans="1:16" ht="15.75" customHeight="1">
      <c r="A4" s="89" t="str">
        <f>公用信息!A5</f>
        <v>被评估单位：中国劳动关系学院</v>
      </c>
      <c r="B4" s="90"/>
      <c r="C4" s="90"/>
      <c r="D4" s="90"/>
      <c r="E4" s="90"/>
      <c r="F4" s="162"/>
      <c r="G4" s="90"/>
      <c r="H4" s="90"/>
      <c r="I4" s="90"/>
      <c r="J4" s="90"/>
      <c r="K4" s="90"/>
      <c r="L4" s="90"/>
      <c r="M4" s="156" t="s">
        <v>291</v>
      </c>
      <c r="N4" s="90"/>
      <c r="O4" s="90"/>
    </row>
    <row r="5" spans="1:16" s="16" customFormat="1" ht="16.5" customHeight="1">
      <c r="A5" s="546" t="s">
        <v>36</v>
      </c>
      <c r="B5" s="546" t="s">
        <v>542</v>
      </c>
      <c r="C5" s="549" t="s">
        <v>436</v>
      </c>
      <c r="D5" s="549" t="s">
        <v>555</v>
      </c>
      <c r="E5" s="546" t="s">
        <v>51</v>
      </c>
      <c r="F5" s="546"/>
      <c r="G5" s="546"/>
      <c r="H5" s="546" t="s">
        <v>52</v>
      </c>
      <c r="I5" s="546"/>
      <c r="J5" s="546"/>
      <c r="K5" s="549" t="s">
        <v>321</v>
      </c>
      <c r="L5" s="546" t="s">
        <v>357</v>
      </c>
      <c r="M5" s="546" t="s">
        <v>331</v>
      </c>
      <c r="N5" s="245"/>
      <c r="O5" s="245"/>
      <c r="P5" s="265"/>
    </row>
    <row r="6" spans="1:16" s="16" customFormat="1" ht="16.5" customHeight="1">
      <c r="A6" s="546"/>
      <c r="B6" s="546"/>
      <c r="C6" s="550"/>
      <c r="D6" s="550"/>
      <c r="E6" s="176" t="s">
        <v>437</v>
      </c>
      <c r="F6" s="176" t="s">
        <v>454</v>
      </c>
      <c r="G6" s="176" t="s">
        <v>455</v>
      </c>
      <c r="H6" s="176" t="s">
        <v>456</v>
      </c>
      <c r="I6" s="176" t="s">
        <v>548</v>
      </c>
      <c r="J6" s="176" t="s">
        <v>455</v>
      </c>
      <c r="K6" s="550"/>
      <c r="L6" s="546"/>
      <c r="M6" s="546"/>
      <c r="N6" s="245"/>
      <c r="O6" s="245"/>
      <c r="P6" s="265"/>
    </row>
    <row r="7" spans="1:16" s="24" customFormat="1" ht="16.5" customHeight="1">
      <c r="A7" s="209"/>
      <c r="B7" s="225"/>
      <c r="C7" s="236"/>
      <c r="D7" s="236"/>
      <c r="E7" s="338"/>
      <c r="F7" s="328"/>
      <c r="G7" s="338"/>
      <c r="H7" s="328"/>
      <c r="I7" s="328"/>
      <c r="J7" s="328"/>
      <c r="K7" s="328">
        <f>J7-G7</f>
        <v>0</v>
      </c>
      <c r="L7" s="328" t="str">
        <f>IF(G7=0,"",K7/G7*100)</f>
        <v/>
      </c>
      <c r="M7" s="191"/>
      <c r="N7" s="239"/>
      <c r="O7" s="239"/>
      <c r="P7" s="240"/>
    </row>
    <row r="8" spans="1:16" s="24" customFormat="1" ht="16.5" customHeight="1">
      <c r="A8" s="300"/>
      <c r="B8" s="225"/>
      <c r="C8" s="236"/>
      <c r="D8" s="236"/>
      <c r="E8" s="338"/>
      <c r="F8" s="328"/>
      <c r="G8" s="338"/>
      <c r="H8" s="328"/>
      <c r="I8" s="328"/>
      <c r="J8" s="328"/>
      <c r="K8" s="328">
        <f t="shared" ref="K8:K29" si="0">J8-G8</f>
        <v>0</v>
      </c>
      <c r="L8" s="328" t="str">
        <f t="shared" ref="L8:L29" si="1">IF(G8=0,"",K8/G8*100)</f>
        <v/>
      </c>
      <c r="M8" s="191"/>
      <c r="N8" s="239"/>
      <c r="O8" s="239"/>
      <c r="P8" s="240"/>
    </row>
    <row r="9" spans="1:16" ht="16.5" customHeight="1">
      <c r="A9" s="176"/>
      <c r="B9" s="188"/>
      <c r="C9" s="191"/>
      <c r="D9" s="191"/>
      <c r="E9" s="338"/>
      <c r="F9" s="328"/>
      <c r="G9" s="338"/>
      <c r="H9" s="328"/>
      <c r="I9" s="328"/>
      <c r="J9" s="328"/>
      <c r="K9" s="328">
        <f t="shared" si="0"/>
        <v>0</v>
      </c>
      <c r="L9" s="328" t="str">
        <f t="shared" si="1"/>
        <v/>
      </c>
      <c r="M9" s="191"/>
      <c r="N9" s="179"/>
      <c r="O9" s="179"/>
      <c r="P9" s="186"/>
    </row>
    <row r="10" spans="1:16" ht="16.5" customHeight="1">
      <c r="A10" s="176"/>
      <c r="B10" s="188"/>
      <c r="C10" s="191"/>
      <c r="D10" s="191"/>
      <c r="E10" s="338"/>
      <c r="F10" s="328"/>
      <c r="G10" s="338"/>
      <c r="H10" s="328"/>
      <c r="I10" s="328"/>
      <c r="J10" s="328"/>
      <c r="K10" s="328">
        <f t="shared" si="0"/>
        <v>0</v>
      </c>
      <c r="L10" s="328" t="str">
        <f t="shared" si="1"/>
        <v/>
      </c>
      <c r="M10" s="191"/>
      <c r="N10" s="179"/>
      <c r="O10" s="179"/>
      <c r="P10" s="186"/>
    </row>
    <row r="11" spans="1:16" ht="16.5" customHeight="1">
      <c r="A11" s="176"/>
      <c r="B11" s="188"/>
      <c r="C11" s="191"/>
      <c r="D11" s="191"/>
      <c r="E11" s="338"/>
      <c r="F11" s="328"/>
      <c r="G11" s="338"/>
      <c r="H11" s="328"/>
      <c r="I11" s="328"/>
      <c r="J11" s="328"/>
      <c r="K11" s="328">
        <f t="shared" si="0"/>
        <v>0</v>
      </c>
      <c r="L11" s="328" t="str">
        <f t="shared" si="1"/>
        <v/>
      </c>
      <c r="M11" s="191"/>
      <c r="N11" s="179"/>
      <c r="O11" s="179"/>
      <c r="P11" s="186"/>
    </row>
    <row r="12" spans="1:16" ht="16.5" customHeight="1">
      <c r="A12" s="176"/>
      <c r="B12" s="188"/>
      <c r="C12" s="191"/>
      <c r="D12" s="191"/>
      <c r="E12" s="338"/>
      <c r="F12" s="328"/>
      <c r="G12" s="338"/>
      <c r="H12" s="328"/>
      <c r="I12" s="328"/>
      <c r="J12" s="328"/>
      <c r="K12" s="328">
        <f t="shared" si="0"/>
        <v>0</v>
      </c>
      <c r="L12" s="328" t="str">
        <f t="shared" si="1"/>
        <v/>
      </c>
      <c r="M12" s="191"/>
      <c r="N12" s="179"/>
      <c r="O12" s="179"/>
      <c r="P12" s="186"/>
    </row>
    <row r="13" spans="1:16" ht="16.5" customHeight="1">
      <c r="A13" s="176"/>
      <c r="B13" s="188"/>
      <c r="C13" s="191"/>
      <c r="D13" s="191"/>
      <c r="E13" s="338"/>
      <c r="F13" s="328"/>
      <c r="G13" s="338"/>
      <c r="H13" s="328"/>
      <c r="I13" s="328"/>
      <c r="J13" s="328"/>
      <c r="K13" s="328">
        <f t="shared" si="0"/>
        <v>0</v>
      </c>
      <c r="L13" s="328" t="str">
        <f t="shared" si="1"/>
        <v/>
      </c>
      <c r="M13" s="191"/>
      <c r="N13" s="179"/>
      <c r="O13" s="179"/>
      <c r="P13" s="186"/>
    </row>
    <row r="14" spans="1:16" ht="16.5" customHeight="1">
      <c r="A14" s="176"/>
      <c r="B14" s="188"/>
      <c r="C14" s="191"/>
      <c r="D14" s="191"/>
      <c r="E14" s="338"/>
      <c r="F14" s="328"/>
      <c r="G14" s="338"/>
      <c r="H14" s="328"/>
      <c r="I14" s="328"/>
      <c r="J14" s="328"/>
      <c r="K14" s="328">
        <f t="shared" si="0"/>
        <v>0</v>
      </c>
      <c r="L14" s="328" t="str">
        <f t="shared" si="1"/>
        <v/>
      </c>
      <c r="M14" s="191"/>
      <c r="N14" s="179"/>
      <c r="O14" s="179"/>
      <c r="P14" s="186"/>
    </row>
    <row r="15" spans="1:16" ht="16.5" customHeight="1">
      <c r="A15" s="176"/>
      <c r="B15" s="188"/>
      <c r="C15" s="191"/>
      <c r="D15" s="191"/>
      <c r="E15" s="338"/>
      <c r="F15" s="328"/>
      <c r="G15" s="338"/>
      <c r="H15" s="328"/>
      <c r="I15" s="328"/>
      <c r="J15" s="328"/>
      <c r="K15" s="328">
        <f t="shared" si="0"/>
        <v>0</v>
      </c>
      <c r="L15" s="328" t="str">
        <f t="shared" si="1"/>
        <v/>
      </c>
      <c r="M15" s="191"/>
      <c r="N15" s="179"/>
      <c r="O15" s="179"/>
      <c r="P15" s="186"/>
    </row>
    <row r="16" spans="1:16" ht="16.5" customHeight="1">
      <c r="A16" s="176"/>
      <c r="B16" s="188"/>
      <c r="C16" s="191"/>
      <c r="D16" s="191"/>
      <c r="E16" s="338"/>
      <c r="F16" s="328"/>
      <c r="G16" s="338"/>
      <c r="H16" s="328"/>
      <c r="I16" s="328"/>
      <c r="J16" s="328"/>
      <c r="K16" s="328">
        <f t="shared" si="0"/>
        <v>0</v>
      </c>
      <c r="L16" s="328" t="str">
        <f t="shared" si="1"/>
        <v/>
      </c>
      <c r="M16" s="191"/>
      <c r="N16" s="179"/>
      <c r="O16" s="179"/>
      <c r="P16" s="186"/>
    </row>
    <row r="17" spans="1:16" ht="16.5" customHeight="1">
      <c r="A17" s="176"/>
      <c r="B17" s="188"/>
      <c r="C17" s="191"/>
      <c r="D17" s="191"/>
      <c r="E17" s="338"/>
      <c r="F17" s="328"/>
      <c r="G17" s="338"/>
      <c r="H17" s="328"/>
      <c r="I17" s="328"/>
      <c r="J17" s="328"/>
      <c r="K17" s="328">
        <f t="shared" si="0"/>
        <v>0</v>
      </c>
      <c r="L17" s="328" t="str">
        <f t="shared" si="1"/>
        <v/>
      </c>
      <c r="M17" s="191"/>
      <c r="N17" s="179"/>
      <c r="O17" s="179"/>
      <c r="P17" s="186"/>
    </row>
    <row r="18" spans="1:16" ht="16.5" customHeight="1">
      <c r="A18" s="176"/>
      <c r="B18" s="188"/>
      <c r="C18" s="191"/>
      <c r="D18" s="191"/>
      <c r="E18" s="338"/>
      <c r="F18" s="328"/>
      <c r="G18" s="338"/>
      <c r="H18" s="328"/>
      <c r="I18" s="328"/>
      <c r="J18" s="328"/>
      <c r="K18" s="328">
        <f t="shared" si="0"/>
        <v>0</v>
      </c>
      <c r="L18" s="328" t="str">
        <f t="shared" si="1"/>
        <v/>
      </c>
      <c r="M18" s="191"/>
      <c r="N18" s="179"/>
      <c r="O18" s="179"/>
      <c r="P18" s="186"/>
    </row>
    <row r="19" spans="1:16" ht="16.5" customHeight="1">
      <c r="A19" s="176"/>
      <c r="B19" s="188"/>
      <c r="C19" s="191"/>
      <c r="D19" s="191"/>
      <c r="E19" s="338"/>
      <c r="F19" s="328"/>
      <c r="G19" s="338"/>
      <c r="H19" s="328"/>
      <c r="I19" s="328"/>
      <c r="J19" s="328"/>
      <c r="K19" s="328">
        <f t="shared" si="0"/>
        <v>0</v>
      </c>
      <c r="L19" s="328" t="str">
        <f t="shared" si="1"/>
        <v/>
      </c>
      <c r="M19" s="191"/>
      <c r="N19" s="179"/>
      <c r="O19" s="179"/>
      <c r="P19" s="186"/>
    </row>
    <row r="20" spans="1:16" ht="16.5" customHeight="1">
      <c r="A20" s="176"/>
      <c r="B20" s="188"/>
      <c r="C20" s="191"/>
      <c r="D20" s="191"/>
      <c r="E20" s="338"/>
      <c r="F20" s="328"/>
      <c r="G20" s="338"/>
      <c r="H20" s="328"/>
      <c r="I20" s="328"/>
      <c r="J20" s="328"/>
      <c r="K20" s="328">
        <f t="shared" si="0"/>
        <v>0</v>
      </c>
      <c r="L20" s="328" t="str">
        <f t="shared" si="1"/>
        <v/>
      </c>
      <c r="M20" s="191"/>
      <c r="N20" s="179"/>
      <c r="O20" s="179"/>
      <c r="P20" s="186"/>
    </row>
    <row r="21" spans="1:16" ht="16.5" customHeight="1">
      <c r="A21" s="176"/>
      <c r="B21" s="188"/>
      <c r="C21" s="191"/>
      <c r="D21" s="191"/>
      <c r="E21" s="338"/>
      <c r="F21" s="328"/>
      <c r="G21" s="338"/>
      <c r="H21" s="328"/>
      <c r="I21" s="328"/>
      <c r="J21" s="328"/>
      <c r="K21" s="328">
        <f t="shared" si="0"/>
        <v>0</v>
      </c>
      <c r="L21" s="328" t="str">
        <f t="shared" si="1"/>
        <v/>
      </c>
      <c r="M21" s="191"/>
      <c r="N21" s="179"/>
      <c r="O21" s="179"/>
      <c r="P21" s="186"/>
    </row>
    <row r="22" spans="1:16" ht="16.5" customHeight="1">
      <c r="A22" s="176"/>
      <c r="B22" s="188"/>
      <c r="C22" s="191"/>
      <c r="D22" s="191"/>
      <c r="E22" s="338"/>
      <c r="F22" s="328"/>
      <c r="G22" s="338"/>
      <c r="H22" s="328"/>
      <c r="I22" s="328"/>
      <c r="J22" s="328"/>
      <c r="K22" s="328">
        <f t="shared" si="0"/>
        <v>0</v>
      </c>
      <c r="L22" s="328" t="str">
        <f t="shared" si="1"/>
        <v/>
      </c>
      <c r="M22" s="191"/>
      <c r="N22" s="179"/>
      <c r="O22" s="179"/>
      <c r="P22" s="186"/>
    </row>
    <row r="23" spans="1:16" ht="16.5" customHeight="1">
      <c r="A23" s="176"/>
      <c r="B23" s="188"/>
      <c r="C23" s="191"/>
      <c r="D23" s="191"/>
      <c r="E23" s="338"/>
      <c r="F23" s="328"/>
      <c r="G23" s="338"/>
      <c r="H23" s="328"/>
      <c r="I23" s="328"/>
      <c r="J23" s="328"/>
      <c r="K23" s="328">
        <f t="shared" si="0"/>
        <v>0</v>
      </c>
      <c r="L23" s="328" t="str">
        <f t="shared" si="1"/>
        <v/>
      </c>
      <c r="M23" s="191"/>
      <c r="N23" s="179"/>
      <c r="O23" s="179"/>
      <c r="P23" s="186"/>
    </row>
    <row r="24" spans="1:16" ht="16.5" customHeight="1">
      <c r="A24" s="176"/>
      <c r="B24" s="188"/>
      <c r="C24" s="191"/>
      <c r="D24" s="191"/>
      <c r="E24" s="338"/>
      <c r="F24" s="328"/>
      <c r="G24" s="338"/>
      <c r="H24" s="328"/>
      <c r="I24" s="328"/>
      <c r="J24" s="328"/>
      <c r="K24" s="328">
        <f t="shared" si="0"/>
        <v>0</v>
      </c>
      <c r="L24" s="328" t="str">
        <f t="shared" si="1"/>
        <v/>
      </c>
      <c r="M24" s="191"/>
      <c r="N24" s="179"/>
      <c r="O24" s="179"/>
      <c r="P24" s="186"/>
    </row>
    <row r="25" spans="1:16" ht="16.5" customHeight="1">
      <c r="A25" s="176"/>
      <c r="B25" s="188"/>
      <c r="C25" s="191"/>
      <c r="D25" s="191"/>
      <c r="E25" s="338"/>
      <c r="F25" s="328"/>
      <c r="G25" s="338"/>
      <c r="H25" s="328"/>
      <c r="I25" s="328"/>
      <c r="J25" s="328"/>
      <c r="K25" s="328">
        <f t="shared" si="0"/>
        <v>0</v>
      </c>
      <c r="L25" s="328" t="str">
        <f t="shared" si="1"/>
        <v/>
      </c>
      <c r="M25" s="191"/>
      <c r="N25" s="179"/>
      <c r="O25" s="179"/>
      <c r="P25" s="186"/>
    </row>
    <row r="26" spans="1:16" ht="16.5" customHeight="1">
      <c r="A26" s="176"/>
      <c r="B26" s="188"/>
      <c r="C26" s="191"/>
      <c r="D26" s="191"/>
      <c r="E26" s="338"/>
      <c r="F26" s="328"/>
      <c r="G26" s="338"/>
      <c r="H26" s="328"/>
      <c r="I26" s="328"/>
      <c r="J26" s="328"/>
      <c r="K26" s="328">
        <f t="shared" si="0"/>
        <v>0</v>
      </c>
      <c r="L26" s="328" t="str">
        <f t="shared" si="1"/>
        <v/>
      </c>
      <c r="M26" s="191"/>
      <c r="N26" s="179"/>
      <c r="O26" s="179"/>
      <c r="P26" s="186"/>
    </row>
    <row r="27" spans="1:16" ht="16.5" customHeight="1">
      <c r="A27" s="176"/>
      <c r="B27" s="188"/>
      <c r="C27" s="191"/>
      <c r="D27" s="191"/>
      <c r="E27" s="338"/>
      <c r="F27" s="328"/>
      <c r="G27" s="338"/>
      <c r="H27" s="328"/>
      <c r="I27" s="328"/>
      <c r="J27" s="328"/>
      <c r="K27" s="328">
        <f t="shared" si="0"/>
        <v>0</v>
      </c>
      <c r="L27" s="328" t="str">
        <f t="shared" si="1"/>
        <v/>
      </c>
      <c r="M27" s="191"/>
      <c r="N27" s="179"/>
      <c r="O27" s="179"/>
      <c r="P27" s="186"/>
    </row>
    <row r="28" spans="1:16" ht="16.5" customHeight="1">
      <c r="A28" s="176"/>
      <c r="B28" s="188"/>
      <c r="C28" s="191"/>
      <c r="D28" s="191"/>
      <c r="E28" s="338"/>
      <c r="F28" s="328"/>
      <c r="G28" s="338"/>
      <c r="H28" s="328"/>
      <c r="I28" s="328"/>
      <c r="J28" s="328"/>
      <c r="K28" s="328">
        <f t="shared" si="0"/>
        <v>0</v>
      </c>
      <c r="L28" s="328" t="str">
        <f t="shared" si="1"/>
        <v/>
      </c>
      <c r="M28" s="191"/>
      <c r="N28" s="179"/>
      <c r="O28" s="179"/>
      <c r="P28" s="186"/>
    </row>
    <row r="29" spans="1:16" ht="16.5" customHeight="1">
      <c r="A29" s="522" t="s">
        <v>345</v>
      </c>
      <c r="B29" s="523"/>
      <c r="C29" s="191"/>
      <c r="D29" s="191"/>
      <c r="E29" s="338">
        <f>ROUND(SUM(E7:E28),2)</f>
        <v>0</v>
      </c>
      <c r="F29" s="338"/>
      <c r="G29" s="338">
        <f>ROUND(SUM(G7:G28),2)</f>
        <v>0</v>
      </c>
      <c r="H29" s="338">
        <f>ROUND(SUM(H7:H28),2)</f>
        <v>0</v>
      </c>
      <c r="I29" s="338"/>
      <c r="J29" s="338">
        <f>ROUND(SUM(J7:J28),2)</f>
        <v>0</v>
      </c>
      <c r="K29" s="328">
        <f t="shared" si="0"/>
        <v>0</v>
      </c>
      <c r="L29" s="328" t="str">
        <f t="shared" si="1"/>
        <v/>
      </c>
      <c r="M29" s="191"/>
      <c r="N29" s="179"/>
      <c r="O29" s="179"/>
      <c r="P29" s="186"/>
    </row>
    <row r="30" spans="1:16" ht="15.75" customHeight="1">
      <c r="A30" s="216"/>
      <c r="B30" s="216"/>
      <c r="C30" s="216"/>
      <c r="D30" s="216"/>
      <c r="E30" s="292"/>
      <c r="F30" s="271"/>
      <c r="G30" s="271"/>
      <c r="H30" s="216"/>
      <c r="I30" s="185"/>
      <c r="J30" s="185"/>
      <c r="K30" s="185"/>
      <c r="L30" s="185"/>
      <c r="M30" s="185"/>
      <c r="N30" s="179"/>
      <c r="O30" s="179"/>
      <c r="P30" s="186"/>
    </row>
    <row r="31" spans="1:16" ht="15.75" customHeight="1">
      <c r="A31" s="179"/>
      <c r="B31" s="179"/>
      <c r="C31" s="179"/>
      <c r="D31" s="179"/>
      <c r="E31" s="241"/>
      <c r="F31" s="241"/>
      <c r="G31" s="241"/>
      <c r="H31" s="179"/>
      <c r="I31" s="179"/>
      <c r="J31" s="179"/>
      <c r="K31" s="179"/>
      <c r="L31" s="179"/>
      <c r="M31" s="179"/>
      <c r="N31" s="179"/>
      <c r="O31" s="179"/>
      <c r="P31" s="186"/>
    </row>
    <row r="32" spans="1:16" ht="15.75" customHeight="1">
      <c r="A32" s="179"/>
      <c r="B32" s="179"/>
      <c r="C32" s="179"/>
      <c r="D32" s="179"/>
      <c r="E32" s="179"/>
      <c r="F32" s="241"/>
      <c r="G32" s="179"/>
      <c r="H32" s="179"/>
      <c r="I32" s="179"/>
      <c r="J32" s="179"/>
      <c r="K32" s="179"/>
      <c r="L32" s="179"/>
      <c r="M32" s="179"/>
      <c r="N32" s="179"/>
      <c r="O32" s="179"/>
      <c r="P32" s="186"/>
    </row>
    <row r="33" spans="1:16" ht="15.75" customHeight="1">
      <c r="A33" s="179"/>
      <c r="B33" s="179"/>
      <c r="C33" s="179"/>
      <c r="D33" s="179"/>
      <c r="E33" s="179"/>
      <c r="F33" s="241"/>
      <c r="G33" s="179"/>
      <c r="H33" s="179"/>
      <c r="I33" s="179"/>
      <c r="J33" s="179"/>
      <c r="K33" s="179"/>
      <c r="L33" s="179"/>
      <c r="M33" s="179"/>
      <c r="N33" s="179"/>
      <c r="O33" s="179"/>
      <c r="P33" s="186"/>
    </row>
    <row r="34" spans="1:16" ht="15.75" customHeight="1">
      <c r="A34" s="179"/>
      <c r="B34" s="179"/>
      <c r="C34" s="179"/>
      <c r="D34" s="179"/>
      <c r="E34" s="179"/>
      <c r="F34" s="241"/>
      <c r="G34" s="179"/>
      <c r="H34" s="179"/>
      <c r="I34" s="179"/>
      <c r="J34" s="179"/>
      <c r="K34" s="179"/>
      <c r="L34" s="179"/>
      <c r="M34" s="179"/>
      <c r="N34" s="179"/>
      <c r="O34" s="179"/>
      <c r="P34" s="186"/>
    </row>
    <row r="35" spans="1:16" ht="15.75" customHeight="1">
      <c r="A35" s="179"/>
      <c r="B35" s="179"/>
      <c r="C35" s="179"/>
      <c r="D35" s="179"/>
      <c r="E35" s="179"/>
      <c r="F35" s="241"/>
      <c r="G35" s="179"/>
      <c r="H35" s="179"/>
      <c r="I35" s="179"/>
      <c r="J35" s="179"/>
      <c r="K35" s="179"/>
      <c r="L35" s="179"/>
      <c r="M35" s="179"/>
      <c r="N35" s="179"/>
      <c r="O35" s="179"/>
      <c r="P35" s="186"/>
    </row>
    <row r="36" spans="1:16" ht="15.75" customHeight="1">
      <c r="A36" s="179"/>
      <c r="B36" s="179"/>
      <c r="C36" s="179"/>
      <c r="D36" s="179"/>
      <c r="E36" s="179"/>
      <c r="F36" s="241"/>
      <c r="G36" s="179"/>
      <c r="H36" s="179"/>
      <c r="I36" s="179"/>
      <c r="J36" s="179"/>
      <c r="K36" s="179"/>
      <c r="L36" s="179"/>
      <c r="M36" s="179"/>
      <c r="N36" s="179"/>
      <c r="O36" s="179"/>
      <c r="P36" s="186"/>
    </row>
    <row r="37" spans="1:16" ht="15.75" customHeight="1">
      <c r="A37" s="179"/>
      <c r="B37" s="179"/>
      <c r="C37" s="179"/>
      <c r="D37" s="179"/>
      <c r="E37" s="179"/>
      <c r="F37" s="241"/>
      <c r="G37" s="179"/>
      <c r="H37" s="179"/>
      <c r="I37" s="179"/>
      <c r="J37" s="179"/>
      <c r="K37" s="179"/>
      <c r="L37" s="179"/>
      <c r="M37" s="179"/>
      <c r="N37" s="179"/>
      <c r="O37" s="179"/>
      <c r="P37" s="186"/>
    </row>
    <row r="38" spans="1:16" ht="15.75" customHeight="1">
      <c r="A38" s="179"/>
      <c r="B38" s="179"/>
      <c r="C38" s="179"/>
      <c r="D38" s="179"/>
      <c r="E38" s="179"/>
      <c r="F38" s="241"/>
      <c r="G38" s="179"/>
      <c r="H38" s="179"/>
      <c r="I38" s="179"/>
      <c r="J38" s="179"/>
      <c r="K38" s="179"/>
      <c r="L38" s="179"/>
      <c r="M38" s="179"/>
      <c r="N38" s="179"/>
      <c r="O38" s="179"/>
      <c r="P38" s="186"/>
    </row>
    <row r="39" spans="1:16" ht="15.75" customHeight="1">
      <c r="A39" s="179"/>
      <c r="B39" s="179"/>
      <c r="C39" s="179"/>
      <c r="D39" s="179"/>
      <c r="E39" s="179"/>
      <c r="F39" s="241"/>
      <c r="G39" s="179"/>
      <c r="H39" s="179"/>
      <c r="I39" s="179"/>
      <c r="J39" s="179"/>
      <c r="K39" s="179"/>
      <c r="L39" s="179"/>
      <c r="M39" s="179"/>
      <c r="N39" s="179"/>
      <c r="O39" s="179"/>
      <c r="P39" s="186"/>
    </row>
    <row r="40" spans="1:16" ht="15.75" customHeight="1">
      <c r="A40" s="179"/>
      <c r="B40" s="179"/>
      <c r="C40" s="179"/>
      <c r="D40" s="179"/>
      <c r="E40" s="179"/>
      <c r="F40" s="241"/>
      <c r="G40" s="179"/>
      <c r="H40" s="179"/>
      <c r="I40" s="179"/>
      <c r="J40" s="179"/>
      <c r="K40" s="179"/>
      <c r="L40" s="179"/>
      <c r="M40" s="179"/>
      <c r="N40" s="179"/>
      <c r="O40" s="179"/>
      <c r="P40" s="186"/>
    </row>
    <row r="41" spans="1:16" ht="15.75" customHeight="1">
      <c r="A41" s="179"/>
      <c r="B41" s="179"/>
      <c r="C41" s="179"/>
      <c r="D41" s="179"/>
      <c r="E41" s="179"/>
      <c r="F41" s="241"/>
      <c r="G41" s="179"/>
      <c r="H41" s="179"/>
      <c r="I41" s="179"/>
      <c r="J41" s="179"/>
      <c r="K41" s="179"/>
      <c r="L41" s="179"/>
      <c r="M41" s="179"/>
      <c r="N41" s="179"/>
      <c r="O41" s="179"/>
      <c r="P41" s="186"/>
    </row>
    <row r="42" spans="1:16" ht="15.75" customHeight="1">
      <c r="A42" s="179"/>
      <c r="B42" s="179"/>
      <c r="C42" s="179"/>
      <c r="D42" s="179"/>
      <c r="E42" s="179"/>
      <c r="F42" s="241"/>
      <c r="G42" s="179"/>
      <c r="H42" s="179"/>
      <c r="I42" s="179"/>
      <c r="J42" s="179"/>
      <c r="K42" s="179"/>
      <c r="L42" s="179"/>
      <c r="M42" s="179"/>
      <c r="N42" s="179"/>
      <c r="O42" s="179"/>
      <c r="P42" s="186"/>
    </row>
    <row r="43" spans="1:16" ht="15.75" customHeight="1">
      <c r="A43" s="179"/>
      <c r="B43" s="179"/>
      <c r="C43" s="179"/>
      <c r="D43" s="179"/>
      <c r="E43" s="179"/>
      <c r="F43" s="241"/>
      <c r="G43" s="179"/>
      <c r="H43" s="179"/>
      <c r="I43" s="179"/>
      <c r="J43" s="179"/>
      <c r="K43" s="179"/>
      <c r="L43" s="179"/>
      <c r="M43" s="179"/>
      <c r="N43" s="179"/>
      <c r="O43" s="179"/>
      <c r="P43" s="186"/>
    </row>
    <row r="44" spans="1:16" ht="15.75" customHeight="1">
      <c r="A44" s="179"/>
      <c r="B44" s="179"/>
      <c r="C44" s="179"/>
      <c r="D44" s="179"/>
      <c r="E44" s="179"/>
      <c r="F44" s="241"/>
      <c r="G44" s="179"/>
      <c r="H44" s="179"/>
      <c r="I44" s="179"/>
      <c r="J44" s="179"/>
      <c r="K44" s="179"/>
      <c r="L44" s="179"/>
      <c r="M44" s="179"/>
      <c r="N44" s="179"/>
      <c r="O44" s="179"/>
      <c r="P44" s="186"/>
    </row>
    <row r="45" spans="1:16" ht="15.75" customHeight="1">
      <c r="A45" s="179"/>
      <c r="B45" s="179"/>
      <c r="C45" s="179"/>
      <c r="D45" s="179"/>
      <c r="E45" s="179"/>
      <c r="F45" s="241"/>
      <c r="G45" s="179"/>
      <c r="H45" s="179"/>
      <c r="I45" s="179"/>
      <c r="J45" s="179"/>
      <c r="K45" s="179"/>
      <c r="L45" s="179"/>
      <c r="M45" s="179"/>
      <c r="N45" s="179"/>
      <c r="O45" s="179"/>
      <c r="P45" s="186"/>
    </row>
    <row r="46" spans="1:16" ht="15.75" customHeight="1">
      <c r="A46" s="179"/>
      <c r="B46" s="179"/>
      <c r="C46" s="179"/>
      <c r="D46" s="179"/>
      <c r="E46" s="179"/>
      <c r="F46" s="241"/>
      <c r="G46" s="179"/>
      <c r="H46" s="179"/>
      <c r="I46" s="179"/>
      <c r="J46" s="179"/>
      <c r="K46" s="179"/>
      <c r="L46" s="179"/>
      <c r="M46" s="179"/>
      <c r="N46" s="179"/>
      <c r="O46" s="179"/>
      <c r="P46" s="186"/>
    </row>
    <row r="47" spans="1:16" ht="15.75" customHeight="1">
      <c r="A47" s="179"/>
      <c r="B47" s="179"/>
      <c r="C47" s="179"/>
      <c r="D47" s="179"/>
      <c r="E47" s="179"/>
      <c r="F47" s="241"/>
      <c r="G47" s="179"/>
      <c r="H47" s="179"/>
      <c r="I47" s="179"/>
      <c r="J47" s="179"/>
      <c r="K47" s="179"/>
      <c r="L47" s="179"/>
      <c r="M47" s="179"/>
      <c r="N47" s="179"/>
      <c r="O47" s="179"/>
      <c r="P47" s="186"/>
    </row>
    <row r="48" spans="1:16" ht="15.75" customHeight="1">
      <c r="A48" s="179"/>
      <c r="B48" s="179"/>
      <c r="C48" s="179"/>
      <c r="D48" s="179"/>
      <c r="E48" s="179"/>
      <c r="F48" s="241"/>
      <c r="G48" s="179"/>
      <c r="H48" s="179"/>
      <c r="I48" s="179"/>
      <c r="J48" s="179"/>
      <c r="K48" s="179"/>
      <c r="L48" s="179"/>
      <c r="M48" s="179"/>
      <c r="N48" s="179"/>
      <c r="O48" s="179"/>
      <c r="P48" s="186"/>
    </row>
    <row r="49" spans="1:16" ht="15.75" customHeight="1">
      <c r="A49" s="179"/>
      <c r="B49" s="179"/>
      <c r="C49" s="179"/>
      <c r="D49" s="179"/>
      <c r="E49" s="179"/>
      <c r="F49" s="241"/>
      <c r="G49" s="179"/>
      <c r="H49" s="179"/>
      <c r="I49" s="179"/>
      <c r="J49" s="179"/>
      <c r="K49" s="179"/>
      <c r="L49" s="179"/>
      <c r="M49" s="179"/>
      <c r="N49" s="179"/>
      <c r="O49" s="179"/>
      <c r="P49" s="186"/>
    </row>
    <row r="50" spans="1:16" ht="15.75" customHeight="1">
      <c r="A50" s="179"/>
      <c r="B50" s="179"/>
      <c r="C50" s="179"/>
      <c r="D50" s="179"/>
      <c r="E50" s="179"/>
      <c r="F50" s="241"/>
      <c r="G50" s="179"/>
      <c r="H50" s="179"/>
      <c r="I50" s="179"/>
      <c r="J50" s="179"/>
      <c r="K50" s="179"/>
      <c r="L50" s="179"/>
      <c r="M50" s="179"/>
      <c r="N50" s="179"/>
      <c r="O50" s="179"/>
      <c r="P50" s="186"/>
    </row>
    <row r="51" spans="1:16" ht="15.75" customHeight="1">
      <c r="A51" s="179"/>
      <c r="B51" s="179"/>
      <c r="C51" s="179"/>
      <c r="D51" s="179"/>
      <c r="E51" s="179"/>
      <c r="F51" s="241"/>
      <c r="G51" s="179"/>
      <c r="H51" s="179"/>
      <c r="I51" s="179"/>
      <c r="J51" s="179"/>
      <c r="K51" s="179"/>
      <c r="L51" s="179"/>
      <c r="M51" s="179"/>
      <c r="N51" s="179"/>
      <c r="O51" s="179"/>
      <c r="P51" s="186"/>
    </row>
    <row r="52" spans="1:16" ht="15.75" customHeight="1">
      <c r="A52" s="179"/>
      <c r="B52" s="179"/>
      <c r="C52" s="179"/>
      <c r="D52" s="179"/>
      <c r="E52" s="179"/>
      <c r="F52" s="241"/>
      <c r="G52" s="179"/>
      <c r="H52" s="179"/>
      <c r="I52" s="179"/>
      <c r="J52" s="179"/>
      <c r="K52" s="179"/>
      <c r="L52" s="179"/>
      <c r="M52" s="179"/>
      <c r="N52" s="179"/>
      <c r="O52" s="179"/>
      <c r="P52" s="186"/>
    </row>
    <row r="53" spans="1:16" ht="15.75" customHeight="1">
      <c r="A53" s="179"/>
      <c r="B53" s="179"/>
      <c r="C53" s="179"/>
      <c r="D53" s="179"/>
      <c r="E53" s="179"/>
      <c r="F53" s="241"/>
      <c r="G53" s="179"/>
      <c r="H53" s="179"/>
      <c r="I53" s="179"/>
      <c r="J53" s="179"/>
      <c r="K53" s="179"/>
      <c r="L53" s="179"/>
      <c r="M53" s="179"/>
      <c r="N53" s="179"/>
      <c r="O53" s="179"/>
      <c r="P53" s="186"/>
    </row>
    <row r="54" spans="1:16" ht="15.75" customHeight="1">
      <c r="A54" s="179"/>
      <c r="B54" s="179"/>
      <c r="C54" s="179"/>
      <c r="D54" s="179"/>
      <c r="E54" s="179"/>
      <c r="F54" s="241"/>
      <c r="G54" s="179"/>
      <c r="H54" s="179"/>
      <c r="I54" s="179"/>
      <c r="J54" s="179"/>
      <c r="K54" s="179"/>
      <c r="L54" s="179"/>
      <c r="M54" s="179"/>
      <c r="N54" s="179"/>
      <c r="O54" s="179"/>
      <c r="P54" s="186"/>
    </row>
    <row r="55" spans="1:16" ht="15.75" customHeight="1">
      <c r="A55" s="179"/>
      <c r="B55" s="179"/>
      <c r="C55" s="179"/>
      <c r="D55" s="179"/>
      <c r="E55" s="179"/>
      <c r="F55" s="241"/>
      <c r="G55" s="179"/>
      <c r="H55" s="179"/>
      <c r="I55" s="179"/>
      <c r="J55" s="179"/>
      <c r="K55" s="179"/>
      <c r="L55" s="179"/>
      <c r="M55" s="179"/>
      <c r="N55" s="179"/>
      <c r="O55" s="179"/>
      <c r="P55" s="186"/>
    </row>
    <row r="56" spans="1:16" ht="15.75" customHeight="1">
      <c r="A56" s="179"/>
      <c r="B56" s="179"/>
      <c r="C56" s="179"/>
      <c r="D56" s="179"/>
      <c r="E56" s="179"/>
      <c r="F56" s="241"/>
      <c r="G56" s="179"/>
      <c r="H56" s="179"/>
      <c r="I56" s="179"/>
      <c r="J56" s="179"/>
      <c r="K56" s="179"/>
      <c r="L56" s="179"/>
      <c r="M56" s="179"/>
      <c r="N56" s="179"/>
      <c r="O56" s="179"/>
      <c r="P56" s="186"/>
    </row>
    <row r="57" spans="1:16" ht="15.75" customHeight="1">
      <c r="A57" s="179"/>
      <c r="B57" s="179"/>
      <c r="C57" s="179"/>
      <c r="D57" s="179"/>
      <c r="E57" s="179"/>
      <c r="F57" s="241"/>
      <c r="G57" s="179"/>
      <c r="H57" s="179"/>
      <c r="I57" s="179"/>
      <c r="J57" s="179"/>
      <c r="K57" s="179"/>
      <c r="L57" s="179"/>
      <c r="M57" s="179"/>
      <c r="N57" s="179"/>
      <c r="O57" s="179"/>
      <c r="P57" s="186"/>
    </row>
    <row r="58" spans="1:16" ht="15.75" customHeight="1">
      <c r="A58" s="179"/>
      <c r="B58" s="179"/>
      <c r="C58" s="179"/>
      <c r="D58" s="179"/>
      <c r="E58" s="179"/>
      <c r="F58" s="241"/>
      <c r="G58" s="179"/>
      <c r="H58" s="179"/>
      <c r="I58" s="179"/>
      <c r="J58" s="179"/>
      <c r="K58" s="179"/>
      <c r="L58" s="179"/>
      <c r="M58" s="179"/>
      <c r="N58" s="179"/>
      <c r="O58" s="179"/>
      <c r="P58" s="186"/>
    </row>
    <row r="59" spans="1:16" ht="15.75" customHeight="1">
      <c r="A59" s="179"/>
      <c r="B59" s="179"/>
      <c r="C59" s="179"/>
      <c r="D59" s="179"/>
      <c r="E59" s="179"/>
      <c r="F59" s="241"/>
      <c r="G59" s="179"/>
      <c r="H59" s="179"/>
      <c r="I59" s="179"/>
      <c r="J59" s="179"/>
      <c r="K59" s="179"/>
      <c r="L59" s="179"/>
      <c r="M59" s="179"/>
      <c r="N59" s="179"/>
      <c r="O59" s="179"/>
      <c r="P59" s="186"/>
    </row>
    <row r="60" spans="1:16" ht="15.75" customHeight="1">
      <c r="A60" s="179"/>
      <c r="B60" s="179"/>
      <c r="C60" s="179"/>
      <c r="D60" s="179"/>
      <c r="E60" s="179"/>
      <c r="F60" s="241"/>
      <c r="G60" s="179"/>
      <c r="H60" s="179"/>
      <c r="I60" s="179"/>
      <c r="J60" s="179"/>
      <c r="K60" s="179"/>
      <c r="L60" s="179"/>
      <c r="M60" s="179"/>
      <c r="N60" s="179"/>
      <c r="O60" s="179"/>
      <c r="P60" s="186"/>
    </row>
    <row r="61" spans="1:16" ht="15.75" customHeight="1">
      <c r="A61" s="179"/>
      <c r="B61" s="179"/>
      <c r="C61" s="179"/>
      <c r="D61" s="179"/>
      <c r="E61" s="179"/>
      <c r="F61" s="241"/>
      <c r="G61" s="179"/>
      <c r="H61" s="179"/>
      <c r="I61" s="179"/>
      <c r="J61" s="179"/>
      <c r="K61" s="179"/>
      <c r="L61" s="179"/>
      <c r="M61" s="179"/>
      <c r="N61" s="179"/>
      <c r="O61" s="179"/>
      <c r="P61" s="186"/>
    </row>
    <row r="62" spans="1:16" ht="15.75" customHeight="1">
      <c r="A62" s="179"/>
      <c r="B62" s="179"/>
      <c r="C62" s="179"/>
      <c r="D62" s="179"/>
      <c r="E62" s="179"/>
      <c r="F62" s="241"/>
      <c r="G62" s="179"/>
      <c r="H62" s="179"/>
      <c r="I62" s="179"/>
      <c r="J62" s="179"/>
      <c r="K62" s="179"/>
      <c r="L62" s="179"/>
      <c r="M62" s="179"/>
      <c r="N62" s="179"/>
      <c r="O62" s="179"/>
      <c r="P62" s="186"/>
    </row>
    <row r="63" spans="1:16" ht="15.75" customHeight="1">
      <c r="A63" s="179"/>
      <c r="B63" s="179"/>
      <c r="C63" s="179"/>
      <c r="D63" s="179"/>
      <c r="E63" s="179"/>
      <c r="F63" s="241"/>
      <c r="G63" s="179"/>
      <c r="H63" s="179"/>
      <c r="I63" s="179"/>
      <c r="J63" s="179"/>
      <c r="K63" s="179"/>
      <c r="L63" s="179"/>
      <c r="M63" s="179"/>
      <c r="N63" s="179"/>
      <c r="O63" s="179"/>
      <c r="P63" s="186"/>
    </row>
    <row r="64" spans="1:16" ht="15.75" customHeight="1">
      <c r="A64" s="179"/>
      <c r="B64" s="179"/>
      <c r="C64" s="179"/>
      <c r="D64" s="179"/>
      <c r="E64" s="179"/>
      <c r="F64" s="241"/>
      <c r="G64" s="179"/>
      <c r="H64" s="179"/>
      <c r="I64" s="179"/>
      <c r="J64" s="179"/>
      <c r="K64" s="179"/>
      <c r="L64" s="179"/>
      <c r="M64" s="179"/>
      <c r="N64" s="179"/>
      <c r="O64" s="179"/>
      <c r="P64" s="186"/>
    </row>
    <row r="65" spans="1:16" ht="15.75" customHeight="1">
      <c r="A65" s="179"/>
      <c r="B65" s="179"/>
      <c r="C65" s="179"/>
      <c r="D65" s="179"/>
      <c r="E65" s="179"/>
      <c r="F65" s="241"/>
      <c r="G65" s="179"/>
      <c r="H65" s="179"/>
      <c r="I65" s="179"/>
      <c r="J65" s="179"/>
      <c r="K65" s="179"/>
      <c r="L65" s="179"/>
      <c r="M65" s="179"/>
      <c r="N65" s="179"/>
      <c r="O65" s="179"/>
      <c r="P65" s="186"/>
    </row>
    <row r="66" spans="1:16" ht="15.75" customHeight="1">
      <c r="A66" s="179"/>
      <c r="B66" s="179"/>
      <c r="C66" s="179"/>
      <c r="D66" s="179"/>
      <c r="E66" s="179"/>
      <c r="F66" s="241"/>
      <c r="G66" s="179"/>
      <c r="H66" s="179"/>
      <c r="I66" s="179"/>
      <c r="J66" s="179"/>
      <c r="K66" s="179"/>
      <c r="L66" s="179"/>
      <c r="M66" s="179"/>
      <c r="N66" s="179"/>
      <c r="O66" s="179"/>
      <c r="P66" s="186"/>
    </row>
    <row r="67" spans="1:16" ht="15.75" customHeight="1">
      <c r="A67" s="179"/>
      <c r="B67" s="179"/>
      <c r="C67" s="179"/>
      <c r="D67" s="179"/>
      <c r="E67" s="179"/>
      <c r="F67" s="241"/>
      <c r="G67" s="179"/>
      <c r="H67" s="179"/>
      <c r="I67" s="179"/>
      <c r="J67" s="179"/>
      <c r="K67" s="179"/>
      <c r="L67" s="179"/>
      <c r="M67" s="179"/>
      <c r="N67" s="179"/>
      <c r="O67" s="179"/>
      <c r="P67" s="186"/>
    </row>
    <row r="68" spans="1:16" ht="15.75" customHeight="1">
      <c r="A68" s="179"/>
      <c r="B68" s="179"/>
      <c r="C68" s="179"/>
      <c r="D68" s="179"/>
      <c r="E68" s="179"/>
      <c r="F68" s="241"/>
      <c r="G68" s="179"/>
      <c r="H68" s="179"/>
      <c r="I68" s="179"/>
      <c r="J68" s="179"/>
      <c r="K68" s="179"/>
      <c r="L68" s="179"/>
      <c r="M68" s="179"/>
      <c r="N68" s="179"/>
      <c r="O68" s="179"/>
      <c r="P68" s="186"/>
    </row>
    <row r="69" spans="1:16" ht="15.75" customHeight="1">
      <c r="A69" s="179"/>
      <c r="B69" s="179"/>
      <c r="C69" s="179"/>
      <c r="D69" s="179"/>
      <c r="E69" s="179"/>
      <c r="F69" s="241"/>
      <c r="G69" s="179"/>
      <c r="H69" s="179"/>
      <c r="I69" s="179"/>
      <c r="J69" s="179"/>
      <c r="K69" s="179"/>
      <c r="L69" s="179"/>
      <c r="M69" s="179"/>
      <c r="N69" s="179"/>
      <c r="O69" s="179"/>
      <c r="P69" s="186"/>
    </row>
    <row r="70" spans="1:16" ht="15.75" customHeight="1">
      <c r="A70" s="179"/>
      <c r="B70" s="179"/>
      <c r="C70" s="179"/>
      <c r="D70" s="179"/>
      <c r="E70" s="179"/>
      <c r="F70" s="241"/>
      <c r="G70" s="179"/>
      <c r="H70" s="179"/>
      <c r="I70" s="179"/>
      <c r="J70" s="179"/>
      <c r="K70" s="179"/>
      <c r="L70" s="179"/>
      <c r="M70" s="179"/>
      <c r="N70" s="179"/>
      <c r="O70" s="179"/>
      <c r="P70" s="186"/>
    </row>
    <row r="71" spans="1:16" ht="15.75" customHeight="1">
      <c r="A71" s="179"/>
      <c r="B71" s="179"/>
      <c r="C71" s="179"/>
      <c r="D71" s="179"/>
      <c r="E71" s="179"/>
      <c r="F71" s="241"/>
      <c r="G71" s="179"/>
      <c r="H71" s="179"/>
      <c r="I71" s="179"/>
      <c r="J71" s="179"/>
      <c r="K71" s="179"/>
      <c r="L71" s="179"/>
      <c r="M71" s="179"/>
      <c r="N71" s="179"/>
      <c r="O71" s="179"/>
      <c r="P71" s="186"/>
    </row>
    <row r="72" spans="1:16" ht="15.75" customHeight="1">
      <c r="A72" s="179"/>
      <c r="B72" s="179"/>
      <c r="C72" s="179"/>
      <c r="D72" s="179"/>
      <c r="E72" s="179"/>
      <c r="F72" s="241"/>
      <c r="G72" s="179"/>
      <c r="H72" s="179"/>
      <c r="I72" s="179"/>
      <c r="J72" s="179"/>
      <c r="K72" s="179"/>
      <c r="L72" s="179"/>
      <c r="M72" s="179"/>
      <c r="N72" s="179"/>
      <c r="O72" s="179"/>
      <c r="P72" s="186"/>
    </row>
    <row r="73" spans="1:16" ht="15.75" customHeight="1">
      <c r="A73" s="187"/>
      <c r="B73" s="187"/>
      <c r="C73" s="187"/>
      <c r="D73" s="187"/>
      <c r="E73" s="187"/>
      <c r="F73" s="244"/>
      <c r="G73" s="187"/>
      <c r="H73" s="187"/>
      <c r="I73" s="187"/>
      <c r="J73" s="187"/>
      <c r="K73" s="187"/>
      <c r="L73" s="187"/>
      <c r="M73" s="187"/>
      <c r="N73" s="187"/>
      <c r="O73" s="187"/>
      <c r="P73" s="186"/>
    </row>
    <row r="74" spans="1:16" ht="15.75" customHeight="1">
      <c r="A74" s="187"/>
      <c r="B74" s="187"/>
      <c r="C74" s="187"/>
      <c r="D74" s="187"/>
      <c r="E74" s="187"/>
      <c r="F74" s="244"/>
      <c r="G74" s="187"/>
      <c r="H74" s="187"/>
      <c r="I74" s="187"/>
      <c r="J74" s="187"/>
      <c r="K74" s="187"/>
      <c r="L74" s="187"/>
      <c r="M74" s="187"/>
      <c r="N74" s="187"/>
      <c r="O74" s="187"/>
      <c r="P74" s="186"/>
    </row>
    <row r="75" spans="1:16" ht="15.75" customHeight="1">
      <c r="A75" s="187"/>
      <c r="B75" s="187"/>
      <c r="C75" s="187"/>
      <c r="D75" s="187"/>
      <c r="E75" s="187"/>
      <c r="F75" s="244"/>
      <c r="G75" s="187"/>
      <c r="H75" s="187"/>
      <c r="I75" s="187"/>
      <c r="J75" s="187"/>
      <c r="K75" s="187"/>
      <c r="L75" s="187"/>
      <c r="M75" s="187"/>
      <c r="N75" s="187"/>
      <c r="O75" s="187"/>
      <c r="P75" s="186"/>
    </row>
    <row r="76" spans="1:16" ht="15.75" customHeight="1">
      <c r="A76" s="187"/>
      <c r="B76" s="187"/>
      <c r="C76" s="187"/>
      <c r="D76" s="187"/>
      <c r="E76" s="187"/>
      <c r="F76" s="244"/>
      <c r="G76" s="187"/>
      <c r="H76" s="187"/>
      <c r="I76" s="187"/>
      <c r="J76" s="187"/>
      <c r="K76" s="187"/>
      <c r="L76" s="187"/>
      <c r="M76" s="187"/>
      <c r="N76" s="187"/>
      <c r="O76" s="187"/>
      <c r="P76" s="186"/>
    </row>
    <row r="77" spans="1:16" ht="15.75" customHeight="1">
      <c r="A77" s="187"/>
      <c r="B77" s="187"/>
      <c r="C77" s="187"/>
      <c r="D77" s="187"/>
      <c r="E77" s="187"/>
      <c r="F77" s="244"/>
      <c r="G77" s="187"/>
      <c r="H77" s="187"/>
      <c r="I77" s="187"/>
      <c r="J77" s="187"/>
      <c r="K77" s="187"/>
      <c r="L77" s="187"/>
      <c r="M77" s="187"/>
      <c r="N77" s="187"/>
      <c r="O77" s="187"/>
      <c r="P77" s="186"/>
    </row>
    <row r="78" spans="1:16" ht="15.75" customHeight="1">
      <c r="A78" s="102"/>
      <c r="B78" s="102"/>
      <c r="C78" s="102"/>
      <c r="D78" s="102"/>
      <c r="E78" s="102"/>
      <c r="F78" s="173"/>
      <c r="G78" s="102"/>
      <c r="H78" s="102"/>
      <c r="I78" s="102"/>
      <c r="J78" s="102"/>
      <c r="K78" s="102"/>
      <c r="L78" s="102"/>
      <c r="M78" s="102"/>
      <c r="N78" s="102"/>
      <c r="O78" s="102"/>
    </row>
    <row r="79" spans="1:16" ht="15.75" customHeight="1">
      <c r="A79" s="102"/>
      <c r="B79" s="102"/>
      <c r="C79" s="102"/>
      <c r="D79" s="102"/>
      <c r="E79" s="102"/>
      <c r="F79" s="173"/>
      <c r="G79" s="102"/>
      <c r="H79" s="102"/>
      <c r="I79" s="102"/>
      <c r="J79" s="102"/>
      <c r="K79" s="102"/>
      <c r="L79" s="102"/>
      <c r="M79" s="102"/>
      <c r="N79" s="102"/>
      <c r="O79" s="102"/>
    </row>
    <row r="80" spans="1:16" ht="15.75" customHeight="1">
      <c r="A80" s="102"/>
      <c r="B80" s="102"/>
      <c r="C80" s="102"/>
      <c r="D80" s="102"/>
      <c r="E80" s="102"/>
      <c r="F80" s="173"/>
      <c r="G80" s="102"/>
      <c r="H80" s="102"/>
      <c r="I80" s="102"/>
      <c r="J80" s="102"/>
      <c r="K80" s="102"/>
      <c r="L80" s="102"/>
      <c r="M80" s="102"/>
      <c r="N80" s="102"/>
      <c r="O80" s="102"/>
    </row>
    <row r="81" spans="1:15" ht="15.75" customHeight="1">
      <c r="A81" s="102"/>
      <c r="B81" s="102"/>
      <c r="C81" s="102"/>
      <c r="D81" s="102"/>
      <c r="E81" s="102"/>
      <c r="F81" s="173"/>
      <c r="G81" s="102"/>
      <c r="H81" s="102"/>
      <c r="I81" s="102"/>
      <c r="J81" s="102"/>
      <c r="K81" s="102"/>
      <c r="L81" s="102"/>
      <c r="M81" s="102"/>
      <c r="N81" s="102"/>
      <c r="O81" s="102"/>
    </row>
    <row r="82" spans="1:15" ht="15.75" customHeight="1">
      <c r="A82" s="102"/>
      <c r="B82" s="102"/>
      <c r="C82" s="102"/>
      <c r="D82" s="102"/>
      <c r="E82" s="102"/>
      <c r="F82" s="173"/>
      <c r="G82" s="102"/>
      <c r="H82" s="102"/>
      <c r="I82" s="102"/>
      <c r="J82" s="102"/>
      <c r="K82" s="102"/>
      <c r="L82" s="102"/>
      <c r="M82" s="102"/>
      <c r="N82" s="102"/>
      <c r="O82" s="102"/>
    </row>
    <row r="83" spans="1:15" ht="15.75" customHeight="1">
      <c r="A83" s="102"/>
      <c r="B83" s="102"/>
      <c r="C83" s="102"/>
      <c r="D83" s="102"/>
      <c r="E83" s="102"/>
      <c r="F83" s="173"/>
      <c r="G83" s="102"/>
      <c r="H83" s="102"/>
      <c r="I83" s="102"/>
      <c r="J83" s="102"/>
      <c r="K83" s="102"/>
      <c r="L83" s="102"/>
      <c r="M83" s="102"/>
      <c r="N83" s="102"/>
      <c r="O83" s="102"/>
    </row>
    <row r="84" spans="1:15" ht="15.75" customHeight="1">
      <c r="A84" s="102"/>
      <c r="B84" s="102"/>
      <c r="C84" s="102"/>
      <c r="D84" s="102"/>
      <c r="E84" s="102"/>
      <c r="F84" s="173"/>
      <c r="G84" s="102"/>
      <c r="H84" s="102"/>
      <c r="I84" s="102"/>
      <c r="J84" s="102"/>
      <c r="K84" s="102"/>
      <c r="L84" s="102"/>
      <c r="M84" s="102"/>
      <c r="N84" s="102"/>
      <c r="O84" s="102"/>
    </row>
    <row r="85" spans="1:15" ht="15.75" customHeight="1">
      <c r="A85" s="102"/>
      <c r="B85" s="102"/>
      <c r="C85" s="102"/>
      <c r="D85" s="102"/>
      <c r="E85" s="102"/>
      <c r="F85" s="173"/>
      <c r="G85" s="102"/>
      <c r="H85" s="102"/>
      <c r="I85" s="102"/>
      <c r="J85" s="102"/>
      <c r="K85" s="102"/>
      <c r="L85" s="102"/>
      <c r="M85" s="102"/>
      <c r="N85" s="102"/>
      <c r="O85" s="102"/>
    </row>
    <row r="86" spans="1:15" ht="15.75" customHeight="1">
      <c r="A86" s="102"/>
      <c r="B86" s="102"/>
      <c r="C86" s="102"/>
      <c r="D86" s="102"/>
      <c r="E86" s="102"/>
      <c r="F86" s="173"/>
      <c r="G86" s="102"/>
      <c r="H86" s="102"/>
      <c r="I86" s="102"/>
      <c r="J86" s="102"/>
      <c r="K86" s="102"/>
      <c r="L86" s="102"/>
      <c r="M86" s="102"/>
      <c r="N86" s="102"/>
      <c r="O86" s="102"/>
    </row>
    <row r="87" spans="1:15" ht="15.75" customHeight="1">
      <c r="A87" s="102"/>
      <c r="B87" s="102"/>
      <c r="C87" s="102"/>
      <c r="D87" s="102"/>
      <c r="E87" s="102"/>
      <c r="F87" s="173"/>
      <c r="G87" s="102"/>
      <c r="H87" s="102"/>
      <c r="I87" s="102"/>
      <c r="J87" s="102"/>
      <c r="K87" s="102"/>
      <c r="L87" s="102"/>
      <c r="M87" s="102"/>
      <c r="N87" s="102"/>
      <c r="O87" s="102"/>
    </row>
  </sheetData>
  <mergeCells count="12">
    <mergeCell ref="H5:J5"/>
    <mergeCell ref="K5:K6"/>
    <mergeCell ref="A29:B29"/>
    <mergeCell ref="D5:D6"/>
    <mergeCell ref="A1:M1"/>
    <mergeCell ref="A5:A6"/>
    <mergeCell ref="B5:B6"/>
    <mergeCell ref="A2:M2"/>
    <mergeCell ref="M5:M6"/>
    <mergeCell ref="C5:C6"/>
    <mergeCell ref="E5:G5"/>
    <mergeCell ref="L5:L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P87"/>
  <sheetViews>
    <sheetView view="pageBreakPreview" topLeftCell="A10" zoomScaleNormal="100" zoomScaleSheetLayoutView="100" workbookViewId="0">
      <selection activeCell="E29" sqref="E29"/>
    </sheetView>
  </sheetViews>
  <sheetFormatPr defaultColWidth="9" defaultRowHeight="15.75" customHeight="1"/>
  <cols>
    <col min="1" max="1" width="5.75" style="2" customWidth="1"/>
    <col min="2" max="2" width="18.25" style="2" customWidth="1"/>
    <col min="3" max="3" width="14.375" style="2" customWidth="1"/>
    <col min="4" max="4" width="5.125" style="2" customWidth="1"/>
    <col min="5" max="5" width="10.25" style="19" customWidth="1"/>
    <col min="6" max="6" width="6.875" style="19" customWidth="1"/>
    <col min="7" max="7" width="13.125" style="19" bestFit="1" customWidth="1"/>
    <col min="8" max="8" width="7.875" style="2" customWidth="1"/>
    <col min="9" max="9" width="8.5" style="19" customWidth="1"/>
    <col min="10" max="10" width="12.25" style="19" customWidth="1"/>
    <col min="11" max="11" width="10" style="19" customWidth="1"/>
    <col min="12" max="12" width="7" style="19" customWidth="1"/>
    <col min="13" max="13" width="8.125" style="2" customWidth="1"/>
    <col min="14" max="16384" width="9" style="2"/>
  </cols>
  <sheetData>
    <row r="1" spans="1:16" s="15" customFormat="1" ht="30" customHeight="1">
      <c r="A1" s="519" t="s">
        <v>212</v>
      </c>
      <c r="B1" s="551"/>
      <c r="C1" s="551"/>
      <c r="D1" s="551"/>
      <c r="E1" s="551"/>
      <c r="F1" s="551"/>
      <c r="G1" s="551"/>
      <c r="H1" s="551"/>
      <c r="I1" s="551"/>
      <c r="J1" s="551"/>
      <c r="K1" s="551"/>
      <c r="L1" s="551"/>
      <c r="M1" s="551"/>
    </row>
    <row r="2" spans="1:16" ht="16.5" customHeight="1">
      <c r="A2" s="518" t="str">
        <f>公用信息!A8</f>
        <v>评估基准日：2018年11月30日</v>
      </c>
      <c r="B2" s="518"/>
      <c r="C2" s="518"/>
      <c r="D2" s="518"/>
      <c r="E2" s="518"/>
      <c r="F2" s="518"/>
      <c r="G2" s="537"/>
      <c r="H2" s="537"/>
      <c r="I2" s="537"/>
      <c r="J2" s="537"/>
      <c r="K2" s="537"/>
      <c r="L2" s="537"/>
      <c r="M2" s="537"/>
      <c r="N2" s="90"/>
      <c r="O2" s="90"/>
    </row>
    <row r="3" spans="1:16" ht="16.5" customHeight="1">
      <c r="A3" s="91"/>
      <c r="B3" s="91"/>
      <c r="C3" s="91"/>
      <c r="D3" s="91"/>
      <c r="E3" s="91"/>
      <c r="F3" s="91"/>
      <c r="G3" s="157"/>
      <c r="H3" s="157"/>
      <c r="I3" s="157"/>
      <c r="J3" s="157"/>
      <c r="K3" s="157"/>
      <c r="L3" s="538" t="s">
        <v>552</v>
      </c>
      <c r="M3" s="538"/>
      <c r="N3" s="90"/>
      <c r="O3" s="90"/>
    </row>
    <row r="4" spans="1:16" ht="16.5" customHeight="1">
      <c r="A4" s="89" t="str">
        <f>公用信息!A5</f>
        <v>被评估单位：中国劳动关系学院</v>
      </c>
      <c r="B4" s="90"/>
      <c r="C4" s="90"/>
      <c r="D4" s="90"/>
      <c r="E4" s="161"/>
      <c r="F4" s="161"/>
      <c r="G4" s="161"/>
      <c r="H4" s="90"/>
      <c r="I4" s="161"/>
      <c r="J4" s="161"/>
      <c r="K4" s="161"/>
      <c r="L4" s="161"/>
      <c r="M4" s="156" t="s">
        <v>291</v>
      </c>
      <c r="N4" s="90"/>
      <c r="O4" s="90"/>
    </row>
    <row r="5" spans="1:16" s="16" customFormat="1" ht="16.5" customHeight="1">
      <c r="A5" s="546" t="s">
        <v>36</v>
      </c>
      <c r="B5" s="546" t="s">
        <v>542</v>
      </c>
      <c r="C5" s="546" t="s">
        <v>553</v>
      </c>
      <c r="D5" s="546" t="s">
        <v>436</v>
      </c>
      <c r="E5" s="546" t="s">
        <v>51</v>
      </c>
      <c r="F5" s="546"/>
      <c r="G5" s="546"/>
      <c r="H5" s="552" t="s">
        <v>52</v>
      </c>
      <c r="I5" s="552"/>
      <c r="J5" s="552"/>
      <c r="K5" s="549" t="s">
        <v>321</v>
      </c>
      <c r="L5" s="552" t="s">
        <v>357</v>
      </c>
      <c r="M5" s="546" t="s">
        <v>331</v>
      </c>
      <c r="N5" s="245"/>
      <c r="O5" s="245"/>
      <c r="P5" s="265"/>
    </row>
    <row r="6" spans="1:16" s="16" customFormat="1" ht="16.5" customHeight="1">
      <c r="A6" s="546"/>
      <c r="B6" s="546"/>
      <c r="C6" s="546"/>
      <c r="D6" s="546"/>
      <c r="E6" s="176" t="s">
        <v>437</v>
      </c>
      <c r="F6" s="176" t="s">
        <v>454</v>
      </c>
      <c r="G6" s="176" t="s">
        <v>455</v>
      </c>
      <c r="H6" s="178" t="s">
        <v>456</v>
      </c>
      <c r="I6" s="273" t="s">
        <v>548</v>
      </c>
      <c r="J6" s="273" t="s">
        <v>455</v>
      </c>
      <c r="K6" s="550"/>
      <c r="L6" s="552"/>
      <c r="M6" s="546"/>
      <c r="N6" s="245"/>
      <c r="O6" s="245"/>
      <c r="P6" s="265"/>
    </row>
    <row r="7" spans="1:16" ht="16.5" customHeight="1">
      <c r="A7" s="209"/>
      <c r="B7" s="225"/>
      <c r="C7" s="176"/>
      <c r="D7" s="236"/>
      <c r="E7" s="338"/>
      <c r="F7" s="328"/>
      <c r="G7" s="338"/>
      <c r="H7" s="338"/>
      <c r="I7" s="328"/>
      <c r="J7" s="328"/>
      <c r="K7" s="328">
        <f>J7-G7</f>
        <v>0</v>
      </c>
      <c r="L7" s="328" t="str">
        <f>IF(G7=0,"",K7/G7*100)</f>
        <v/>
      </c>
      <c r="M7" s="191"/>
      <c r="N7" s="179"/>
      <c r="O7" s="179"/>
      <c r="P7" s="186"/>
    </row>
    <row r="8" spans="1:16" ht="16.5" customHeight="1">
      <c r="A8" s="176"/>
      <c r="B8" s="188"/>
      <c r="C8" s="176"/>
      <c r="D8" s="191"/>
      <c r="E8" s="338"/>
      <c r="F8" s="328"/>
      <c r="G8" s="338"/>
      <c r="H8" s="338"/>
      <c r="I8" s="328"/>
      <c r="J8" s="328"/>
      <c r="K8" s="328">
        <f t="shared" ref="K8:K29" si="0">J8-G8</f>
        <v>0</v>
      </c>
      <c r="L8" s="328" t="str">
        <f t="shared" ref="L8:L29" si="1">IF(G8=0,"",K8/G8*100)</f>
        <v/>
      </c>
      <c r="M8" s="191"/>
      <c r="N8" s="179"/>
      <c r="O8" s="179"/>
      <c r="P8" s="186"/>
    </row>
    <row r="9" spans="1:16" ht="16.5" customHeight="1">
      <c r="A9" s="176"/>
      <c r="B9" s="188"/>
      <c r="C9" s="176"/>
      <c r="D9" s="191"/>
      <c r="E9" s="338"/>
      <c r="F9" s="328"/>
      <c r="G9" s="338"/>
      <c r="H9" s="338"/>
      <c r="I9" s="328"/>
      <c r="J9" s="328"/>
      <c r="K9" s="328">
        <f t="shared" si="0"/>
        <v>0</v>
      </c>
      <c r="L9" s="328" t="str">
        <f t="shared" si="1"/>
        <v/>
      </c>
      <c r="M9" s="191"/>
      <c r="N9" s="179"/>
      <c r="O9" s="179"/>
      <c r="P9" s="186"/>
    </row>
    <row r="10" spans="1:16" ht="16.5" customHeight="1">
      <c r="A10" s="176"/>
      <c r="B10" s="188"/>
      <c r="C10" s="176"/>
      <c r="D10" s="191"/>
      <c r="E10" s="338"/>
      <c r="F10" s="328"/>
      <c r="G10" s="338"/>
      <c r="H10" s="338"/>
      <c r="I10" s="328"/>
      <c r="J10" s="328"/>
      <c r="K10" s="328">
        <f t="shared" si="0"/>
        <v>0</v>
      </c>
      <c r="L10" s="328" t="str">
        <f t="shared" si="1"/>
        <v/>
      </c>
      <c r="M10" s="191"/>
      <c r="N10" s="179"/>
      <c r="O10" s="179"/>
      <c r="P10" s="186"/>
    </row>
    <row r="11" spans="1:16" ht="16.5" customHeight="1">
      <c r="A11" s="176"/>
      <c r="B11" s="188"/>
      <c r="C11" s="176"/>
      <c r="D11" s="191"/>
      <c r="E11" s="338"/>
      <c r="F11" s="328"/>
      <c r="G11" s="338"/>
      <c r="H11" s="338"/>
      <c r="I11" s="328"/>
      <c r="J11" s="328"/>
      <c r="K11" s="328">
        <f t="shared" si="0"/>
        <v>0</v>
      </c>
      <c r="L11" s="328" t="str">
        <f t="shared" si="1"/>
        <v/>
      </c>
      <c r="M11" s="191"/>
      <c r="N11" s="179"/>
      <c r="O11" s="179"/>
      <c r="P11" s="186"/>
    </row>
    <row r="12" spans="1:16" ht="16.5" customHeight="1">
      <c r="A12" s="176"/>
      <c r="B12" s="188"/>
      <c r="C12" s="176"/>
      <c r="D12" s="191"/>
      <c r="E12" s="338"/>
      <c r="F12" s="328"/>
      <c r="G12" s="338"/>
      <c r="H12" s="338"/>
      <c r="I12" s="328"/>
      <c r="J12" s="328"/>
      <c r="K12" s="328">
        <f t="shared" si="0"/>
        <v>0</v>
      </c>
      <c r="L12" s="328" t="str">
        <f t="shared" si="1"/>
        <v/>
      </c>
      <c r="M12" s="191"/>
      <c r="N12" s="179"/>
      <c r="O12" s="179"/>
      <c r="P12" s="186"/>
    </row>
    <row r="13" spans="1:16" ht="16.5" customHeight="1">
      <c r="A13" s="176"/>
      <c r="B13" s="188"/>
      <c r="C13" s="176"/>
      <c r="D13" s="191"/>
      <c r="E13" s="338"/>
      <c r="F13" s="328"/>
      <c r="G13" s="338"/>
      <c r="H13" s="338"/>
      <c r="I13" s="328"/>
      <c r="J13" s="328"/>
      <c r="K13" s="328">
        <f t="shared" si="0"/>
        <v>0</v>
      </c>
      <c r="L13" s="328" t="str">
        <f t="shared" si="1"/>
        <v/>
      </c>
      <c r="M13" s="191"/>
      <c r="N13" s="179"/>
      <c r="O13" s="179"/>
      <c r="P13" s="186"/>
    </row>
    <row r="14" spans="1:16" ht="16.5" customHeight="1">
      <c r="A14" s="176"/>
      <c r="B14" s="188"/>
      <c r="C14" s="176"/>
      <c r="D14" s="191"/>
      <c r="E14" s="338"/>
      <c r="F14" s="328"/>
      <c r="G14" s="338"/>
      <c r="H14" s="338"/>
      <c r="I14" s="328"/>
      <c r="J14" s="328"/>
      <c r="K14" s="328">
        <f t="shared" si="0"/>
        <v>0</v>
      </c>
      <c r="L14" s="328" t="str">
        <f t="shared" si="1"/>
        <v/>
      </c>
      <c r="M14" s="191"/>
      <c r="N14" s="179"/>
      <c r="O14" s="179"/>
      <c r="P14" s="186"/>
    </row>
    <row r="15" spans="1:16" ht="16.5" customHeight="1">
      <c r="A15" s="176"/>
      <c r="B15" s="188"/>
      <c r="C15" s="176"/>
      <c r="D15" s="191"/>
      <c r="E15" s="338"/>
      <c r="F15" s="328"/>
      <c r="G15" s="338"/>
      <c r="H15" s="338"/>
      <c r="I15" s="328"/>
      <c r="J15" s="328"/>
      <c r="K15" s="328">
        <f t="shared" si="0"/>
        <v>0</v>
      </c>
      <c r="L15" s="328" t="str">
        <f t="shared" si="1"/>
        <v/>
      </c>
      <c r="M15" s="191"/>
      <c r="N15" s="179"/>
      <c r="O15" s="179"/>
      <c r="P15" s="186"/>
    </row>
    <row r="16" spans="1:16" ht="16.5" customHeight="1">
      <c r="A16" s="176"/>
      <c r="B16" s="188"/>
      <c r="C16" s="176"/>
      <c r="D16" s="191"/>
      <c r="E16" s="338"/>
      <c r="F16" s="328"/>
      <c r="G16" s="338"/>
      <c r="H16" s="338"/>
      <c r="I16" s="328"/>
      <c r="J16" s="328"/>
      <c r="K16" s="328">
        <f t="shared" si="0"/>
        <v>0</v>
      </c>
      <c r="L16" s="328" t="str">
        <f t="shared" si="1"/>
        <v/>
      </c>
      <c r="M16" s="191"/>
      <c r="N16" s="179"/>
      <c r="O16" s="179"/>
      <c r="P16" s="186"/>
    </row>
    <row r="17" spans="1:16" ht="16.5" customHeight="1">
      <c r="A17" s="176"/>
      <c r="B17" s="188"/>
      <c r="C17" s="176"/>
      <c r="D17" s="191"/>
      <c r="E17" s="338"/>
      <c r="F17" s="328"/>
      <c r="G17" s="338"/>
      <c r="H17" s="338"/>
      <c r="I17" s="328"/>
      <c r="J17" s="328"/>
      <c r="K17" s="328">
        <f t="shared" si="0"/>
        <v>0</v>
      </c>
      <c r="L17" s="328" t="str">
        <f t="shared" si="1"/>
        <v/>
      </c>
      <c r="M17" s="191"/>
      <c r="N17" s="179"/>
      <c r="O17" s="179"/>
      <c r="P17" s="186"/>
    </row>
    <row r="18" spans="1:16" ht="16.5" customHeight="1">
      <c r="A18" s="176"/>
      <c r="B18" s="188"/>
      <c r="C18" s="176"/>
      <c r="D18" s="191"/>
      <c r="E18" s="338"/>
      <c r="F18" s="328"/>
      <c r="G18" s="338"/>
      <c r="H18" s="338"/>
      <c r="I18" s="328"/>
      <c r="J18" s="328"/>
      <c r="K18" s="328">
        <f t="shared" si="0"/>
        <v>0</v>
      </c>
      <c r="L18" s="328" t="str">
        <f t="shared" si="1"/>
        <v/>
      </c>
      <c r="M18" s="191"/>
      <c r="N18" s="179"/>
      <c r="O18" s="179"/>
      <c r="P18" s="186"/>
    </row>
    <row r="19" spans="1:16" ht="16.5" customHeight="1">
      <c r="A19" s="176"/>
      <c r="B19" s="188"/>
      <c r="C19" s="176"/>
      <c r="D19" s="191"/>
      <c r="E19" s="338"/>
      <c r="F19" s="328"/>
      <c r="G19" s="338"/>
      <c r="H19" s="338"/>
      <c r="I19" s="328"/>
      <c r="J19" s="328"/>
      <c r="K19" s="328">
        <f t="shared" si="0"/>
        <v>0</v>
      </c>
      <c r="L19" s="328" t="str">
        <f t="shared" si="1"/>
        <v/>
      </c>
      <c r="M19" s="191"/>
      <c r="N19" s="179"/>
      <c r="O19" s="179"/>
      <c r="P19" s="186"/>
    </row>
    <row r="20" spans="1:16" ht="16.5" customHeight="1">
      <c r="A20" s="176"/>
      <c r="B20" s="188"/>
      <c r="C20" s="176"/>
      <c r="D20" s="191"/>
      <c r="E20" s="338"/>
      <c r="F20" s="328"/>
      <c r="G20" s="338"/>
      <c r="H20" s="338"/>
      <c r="I20" s="328"/>
      <c r="J20" s="328"/>
      <c r="K20" s="328">
        <f t="shared" si="0"/>
        <v>0</v>
      </c>
      <c r="L20" s="328" t="str">
        <f t="shared" si="1"/>
        <v/>
      </c>
      <c r="M20" s="191"/>
      <c r="N20" s="179"/>
      <c r="O20" s="179"/>
      <c r="P20" s="186"/>
    </row>
    <row r="21" spans="1:16" ht="16.5" customHeight="1">
      <c r="A21" s="176"/>
      <c r="B21" s="188"/>
      <c r="C21" s="176"/>
      <c r="D21" s="191"/>
      <c r="E21" s="338"/>
      <c r="F21" s="328"/>
      <c r="G21" s="338"/>
      <c r="H21" s="338"/>
      <c r="I21" s="328"/>
      <c r="J21" s="328"/>
      <c r="K21" s="328">
        <f t="shared" si="0"/>
        <v>0</v>
      </c>
      <c r="L21" s="328" t="str">
        <f t="shared" si="1"/>
        <v/>
      </c>
      <c r="M21" s="191"/>
      <c r="N21" s="179"/>
      <c r="O21" s="179"/>
      <c r="P21" s="186"/>
    </row>
    <row r="22" spans="1:16" ht="16.5" customHeight="1">
      <c r="A22" s="176"/>
      <c r="B22" s="188"/>
      <c r="C22" s="176"/>
      <c r="D22" s="191"/>
      <c r="E22" s="338"/>
      <c r="F22" s="328"/>
      <c r="G22" s="338"/>
      <c r="H22" s="338"/>
      <c r="I22" s="328"/>
      <c r="J22" s="328"/>
      <c r="K22" s="328">
        <f t="shared" si="0"/>
        <v>0</v>
      </c>
      <c r="L22" s="328" t="str">
        <f t="shared" si="1"/>
        <v/>
      </c>
      <c r="M22" s="191"/>
      <c r="N22" s="179"/>
      <c r="O22" s="179"/>
      <c r="P22" s="186"/>
    </row>
    <row r="23" spans="1:16" ht="16.5" customHeight="1">
      <c r="A23" s="298"/>
      <c r="B23" s="188"/>
      <c r="C23" s="298"/>
      <c r="D23" s="191"/>
      <c r="E23" s="338"/>
      <c r="F23" s="328"/>
      <c r="G23" s="338"/>
      <c r="H23" s="338"/>
      <c r="I23" s="328"/>
      <c r="J23" s="328"/>
      <c r="K23" s="328">
        <f t="shared" si="0"/>
        <v>0</v>
      </c>
      <c r="L23" s="328" t="str">
        <f t="shared" si="1"/>
        <v/>
      </c>
      <c r="M23" s="191"/>
      <c r="N23" s="179"/>
      <c r="O23" s="179"/>
      <c r="P23" s="186"/>
    </row>
    <row r="24" spans="1:16" ht="16.5" customHeight="1">
      <c r="A24" s="176"/>
      <c r="B24" s="188"/>
      <c r="C24" s="176"/>
      <c r="D24" s="191"/>
      <c r="E24" s="338"/>
      <c r="F24" s="328"/>
      <c r="G24" s="338"/>
      <c r="H24" s="338"/>
      <c r="I24" s="328"/>
      <c r="J24" s="328"/>
      <c r="K24" s="328">
        <f t="shared" si="0"/>
        <v>0</v>
      </c>
      <c r="L24" s="328" t="str">
        <f t="shared" si="1"/>
        <v/>
      </c>
      <c r="M24" s="191"/>
      <c r="N24" s="179"/>
      <c r="O24" s="179"/>
      <c r="P24" s="186"/>
    </row>
    <row r="25" spans="1:16" ht="16.5" customHeight="1">
      <c r="A25" s="176"/>
      <c r="B25" s="188"/>
      <c r="C25" s="176"/>
      <c r="D25" s="191"/>
      <c r="E25" s="338"/>
      <c r="F25" s="328"/>
      <c r="G25" s="338"/>
      <c r="H25" s="338"/>
      <c r="I25" s="328"/>
      <c r="J25" s="328"/>
      <c r="K25" s="328">
        <f t="shared" si="0"/>
        <v>0</v>
      </c>
      <c r="L25" s="328" t="str">
        <f t="shared" si="1"/>
        <v/>
      </c>
      <c r="M25" s="191"/>
      <c r="N25" s="179"/>
      <c r="O25" s="179"/>
      <c r="P25" s="186"/>
    </row>
    <row r="26" spans="1:16" ht="16.5" customHeight="1">
      <c r="A26" s="176"/>
      <c r="B26" s="188"/>
      <c r="C26" s="176"/>
      <c r="D26" s="191"/>
      <c r="E26" s="338"/>
      <c r="F26" s="328"/>
      <c r="G26" s="338"/>
      <c r="H26" s="338"/>
      <c r="I26" s="328"/>
      <c r="J26" s="328"/>
      <c r="K26" s="328">
        <f t="shared" si="0"/>
        <v>0</v>
      </c>
      <c r="L26" s="328" t="str">
        <f t="shared" si="1"/>
        <v/>
      </c>
      <c r="M26" s="191"/>
      <c r="N26" s="179"/>
      <c r="O26" s="179"/>
      <c r="P26" s="186"/>
    </row>
    <row r="27" spans="1:16" ht="16.5" customHeight="1">
      <c r="A27" s="176"/>
      <c r="B27" s="188"/>
      <c r="C27" s="176"/>
      <c r="D27" s="191"/>
      <c r="E27" s="338"/>
      <c r="F27" s="328"/>
      <c r="G27" s="338"/>
      <c r="H27" s="338"/>
      <c r="I27" s="328"/>
      <c r="J27" s="328"/>
      <c r="K27" s="328">
        <f t="shared" si="0"/>
        <v>0</v>
      </c>
      <c r="L27" s="328" t="str">
        <f t="shared" si="1"/>
        <v/>
      </c>
      <c r="M27" s="191"/>
      <c r="N27" s="179"/>
      <c r="O27" s="179"/>
      <c r="P27" s="186"/>
    </row>
    <row r="28" spans="1:16" ht="16.5" customHeight="1">
      <c r="A28" s="176"/>
      <c r="B28" s="188"/>
      <c r="C28" s="176"/>
      <c r="D28" s="191"/>
      <c r="E28" s="338"/>
      <c r="F28" s="328"/>
      <c r="G28" s="338"/>
      <c r="H28" s="338"/>
      <c r="I28" s="328"/>
      <c r="J28" s="328"/>
      <c r="K28" s="328">
        <f t="shared" si="0"/>
        <v>0</v>
      </c>
      <c r="L28" s="328" t="str">
        <f t="shared" si="1"/>
        <v/>
      </c>
      <c r="M28" s="191"/>
      <c r="N28" s="179"/>
      <c r="O28" s="179"/>
      <c r="P28" s="186"/>
    </row>
    <row r="29" spans="1:16" ht="16.5" customHeight="1">
      <c r="A29" s="522" t="s">
        <v>334</v>
      </c>
      <c r="B29" s="523"/>
      <c r="C29" s="176"/>
      <c r="D29" s="191"/>
      <c r="E29" s="328">
        <f>ROUND(SUM(E7:E28),2)</f>
        <v>0</v>
      </c>
      <c r="F29" s="328"/>
      <c r="G29" s="328">
        <f>ROUND(SUM(G7:G28),2)</f>
        <v>0</v>
      </c>
      <c r="H29" s="328">
        <f>ROUND(SUM(H7:H28),2)</f>
        <v>0</v>
      </c>
      <c r="I29" s="328"/>
      <c r="J29" s="328">
        <f>ROUND(SUM(J7:J28),2)</f>
        <v>0</v>
      </c>
      <c r="K29" s="328">
        <f t="shared" si="0"/>
        <v>0</v>
      </c>
      <c r="L29" s="328" t="str">
        <f t="shared" si="1"/>
        <v/>
      </c>
      <c r="M29" s="191"/>
      <c r="N29" s="179"/>
      <c r="O29" s="179"/>
      <c r="P29" s="186"/>
    </row>
    <row r="30" spans="1:16" ht="15.75" customHeight="1">
      <c r="A30" s="193"/>
      <c r="B30" s="193"/>
      <c r="C30" s="193"/>
      <c r="D30" s="193"/>
      <c r="E30" s="291"/>
      <c r="F30" s="291"/>
      <c r="G30" s="291"/>
      <c r="H30" s="185"/>
      <c r="I30" s="185"/>
      <c r="J30" s="185"/>
      <c r="K30" s="185"/>
      <c r="L30" s="185"/>
      <c r="M30" s="185"/>
      <c r="N30" s="179"/>
      <c r="O30" s="179"/>
      <c r="P30" s="186"/>
    </row>
    <row r="31" spans="1:16" ht="15.75" customHeight="1">
      <c r="A31" s="195"/>
      <c r="B31" s="179"/>
      <c r="C31" s="179"/>
      <c r="D31" s="179"/>
      <c r="E31" s="237"/>
      <c r="F31" s="237"/>
      <c r="G31" s="237"/>
      <c r="H31" s="179"/>
      <c r="I31" s="237"/>
      <c r="J31" s="237"/>
      <c r="K31" s="237"/>
      <c r="L31" s="237"/>
      <c r="M31" s="179"/>
      <c r="N31" s="179"/>
      <c r="O31" s="179"/>
      <c r="P31" s="186"/>
    </row>
    <row r="32" spans="1:16" ht="15.75" customHeight="1">
      <c r="A32" s="179"/>
      <c r="B32" s="179"/>
      <c r="C32" s="179"/>
      <c r="D32" s="179"/>
      <c r="E32" s="237"/>
      <c r="F32" s="237"/>
      <c r="G32" s="237"/>
      <c r="H32" s="179"/>
      <c r="I32" s="237"/>
      <c r="J32" s="237"/>
      <c r="K32" s="237"/>
      <c r="L32" s="237"/>
      <c r="M32" s="179"/>
      <c r="N32" s="179"/>
      <c r="O32" s="179"/>
      <c r="P32" s="186"/>
    </row>
    <row r="33" spans="1:16" ht="15.75" customHeight="1">
      <c r="A33" s="179"/>
      <c r="B33" s="179"/>
      <c r="C33" s="179"/>
      <c r="D33" s="179"/>
      <c r="E33" s="237"/>
      <c r="F33" s="237"/>
      <c r="G33" s="237"/>
      <c r="H33" s="179"/>
      <c r="I33" s="237"/>
      <c r="J33" s="237"/>
      <c r="K33" s="237"/>
      <c r="L33" s="237"/>
      <c r="M33" s="179"/>
      <c r="N33" s="179"/>
      <c r="O33" s="179"/>
      <c r="P33" s="186"/>
    </row>
    <row r="34" spans="1:16" ht="15.75" customHeight="1">
      <c r="A34" s="179"/>
      <c r="B34" s="179"/>
      <c r="C34" s="179"/>
      <c r="D34" s="179"/>
      <c r="E34" s="237"/>
      <c r="F34" s="237"/>
      <c r="G34" s="237"/>
      <c r="H34" s="179"/>
      <c r="I34" s="237"/>
      <c r="J34" s="237"/>
      <c r="K34" s="237"/>
      <c r="L34" s="237"/>
      <c r="M34" s="179"/>
      <c r="N34" s="179"/>
      <c r="O34" s="179"/>
      <c r="P34" s="186"/>
    </row>
    <row r="35" spans="1:16" ht="15.75" customHeight="1">
      <c r="A35" s="179"/>
      <c r="B35" s="179"/>
      <c r="C35" s="179"/>
      <c r="D35" s="179"/>
      <c r="E35" s="237"/>
      <c r="F35" s="237"/>
      <c r="G35" s="237"/>
      <c r="H35" s="179"/>
      <c r="I35" s="237"/>
      <c r="J35" s="237"/>
      <c r="K35" s="237"/>
      <c r="L35" s="237"/>
      <c r="M35" s="179"/>
      <c r="N35" s="179"/>
      <c r="O35" s="179"/>
      <c r="P35" s="186"/>
    </row>
    <row r="36" spans="1:16" ht="15.75" customHeight="1">
      <c r="A36" s="179"/>
      <c r="B36" s="179"/>
      <c r="C36" s="179"/>
      <c r="D36" s="179"/>
      <c r="E36" s="237"/>
      <c r="F36" s="237"/>
      <c r="G36" s="237"/>
      <c r="H36" s="179"/>
      <c r="I36" s="237"/>
      <c r="J36" s="237"/>
      <c r="K36" s="237"/>
      <c r="L36" s="237"/>
      <c r="M36" s="179"/>
      <c r="N36" s="179"/>
      <c r="O36" s="179"/>
      <c r="P36" s="186"/>
    </row>
    <row r="37" spans="1:16" ht="15.75" customHeight="1">
      <c r="A37" s="179"/>
      <c r="B37" s="179"/>
      <c r="C37" s="179"/>
      <c r="D37" s="179"/>
      <c r="E37" s="237"/>
      <c r="F37" s="237"/>
      <c r="G37" s="237"/>
      <c r="H37" s="179"/>
      <c r="I37" s="237"/>
      <c r="J37" s="237"/>
      <c r="K37" s="237"/>
      <c r="L37" s="237"/>
      <c r="M37" s="179"/>
      <c r="N37" s="179"/>
      <c r="O37" s="179"/>
      <c r="P37" s="186"/>
    </row>
    <row r="38" spans="1:16" ht="15.75" customHeight="1">
      <c r="A38" s="179"/>
      <c r="B38" s="179"/>
      <c r="C38" s="179"/>
      <c r="D38" s="179"/>
      <c r="E38" s="237"/>
      <c r="F38" s="237"/>
      <c r="G38" s="237"/>
      <c r="H38" s="179"/>
      <c r="I38" s="237"/>
      <c r="J38" s="237"/>
      <c r="K38" s="237"/>
      <c r="L38" s="237"/>
      <c r="M38" s="179"/>
      <c r="N38" s="179"/>
      <c r="O38" s="179"/>
      <c r="P38" s="186"/>
    </row>
    <row r="39" spans="1:16" ht="15.75" customHeight="1">
      <c r="A39" s="179"/>
      <c r="B39" s="179"/>
      <c r="C39" s="179"/>
      <c r="D39" s="179"/>
      <c r="E39" s="237"/>
      <c r="F39" s="237"/>
      <c r="G39" s="237"/>
      <c r="H39" s="179"/>
      <c r="I39" s="237"/>
      <c r="J39" s="237"/>
      <c r="K39" s="237"/>
      <c r="L39" s="237"/>
      <c r="M39" s="179"/>
      <c r="N39" s="179"/>
      <c r="O39" s="179"/>
      <c r="P39" s="186"/>
    </row>
    <row r="40" spans="1:16" ht="15.75" customHeight="1">
      <c r="A40" s="179"/>
      <c r="B40" s="179"/>
      <c r="C40" s="179"/>
      <c r="D40" s="179"/>
      <c r="E40" s="237"/>
      <c r="F40" s="237"/>
      <c r="G40" s="237"/>
      <c r="H40" s="179"/>
      <c r="I40" s="237"/>
      <c r="J40" s="237"/>
      <c r="K40" s="237"/>
      <c r="L40" s="237"/>
      <c r="M40" s="179"/>
      <c r="N40" s="179"/>
      <c r="O40" s="179"/>
      <c r="P40" s="186"/>
    </row>
    <row r="41" spans="1:16" ht="15.75" customHeight="1">
      <c r="A41" s="179"/>
      <c r="B41" s="179"/>
      <c r="C41" s="179"/>
      <c r="D41" s="179"/>
      <c r="E41" s="237"/>
      <c r="F41" s="237"/>
      <c r="G41" s="237"/>
      <c r="H41" s="179"/>
      <c r="I41" s="237"/>
      <c r="J41" s="237"/>
      <c r="K41" s="237"/>
      <c r="L41" s="237"/>
      <c r="M41" s="179"/>
      <c r="N41" s="179"/>
      <c r="O41" s="179"/>
      <c r="P41" s="186"/>
    </row>
    <row r="42" spans="1:16" ht="15.75" customHeight="1">
      <c r="A42" s="179"/>
      <c r="B42" s="179"/>
      <c r="C42" s="179"/>
      <c r="D42" s="179"/>
      <c r="E42" s="237"/>
      <c r="F42" s="237"/>
      <c r="G42" s="237"/>
      <c r="H42" s="179"/>
      <c r="I42" s="237"/>
      <c r="J42" s="237"/>
      <c r="K42" s="237"/>
      <c r="L42" s="237"/>
      <c r="M42" s="179"/>
      <c r="N42" s="179"/>
      <c r="O42" s="179"/>
      <c r="P42" s="186"/>
    </row>
    <row r="43" spans="1:16" ht="15.75" customHeight="1">
      <c r="A43" s="179"/>
      <c r="B43" s="179"/>
      <c r="C43" s="179"/>
      <c r="D43" s="179"/>
      <c r="E43" s="237"/>
      <c r="F43" s="237"/>
      <c r="G43" s="237"/>
      <c r="H43" s="179"/>
      <c r="I43" s="237"/>
      <c r="J43" s="237"/>
      <c r="K43" s="237"/>
      <c r="L43" s="237"/>
      <c r="M43" s="179"/>
      <c r="N43" s="179"/>
      <c r="O43" s="179"/>
      <c r="P43" s="186"/>
    </row>
    <row r="44" spans="1:16" ht="15.75" customHeight="1">
      <c r="A44" s="179"/>
      <c r="B44" s="179"/>
      <c r="C44" s="179"/>
      <c r="D44" s="179"/>
      <c r="E44" s="237"/>
      <c r="F44" s="237"/>
      <c r="G44" s="237"/>
      <c r="H44" s="179"/>
      <c r="I44" s="237"/>
      <c r="J44" s="237"/>
      <c r="K44" s="237"/>
      <c r="L44" s="237"/>
      <c r="M44" s="179"/>
      <c r="N44" s="179"/>
      <c r="O44" s="179"/>
      <c r="P44" s="186"/>
    </row>
    <row r="45" spans="1:16" ht="15.75" customHeight="1">
      <c r="A45" s="179"/>
      <c r="B45" s="179"/>
      <c r="C45" s="179"/>
      <c r="D45" s="179"/>
      <c r="E45" s="237"/>
      <c r="F45" s="237"/>
      <c r="G45" s="237"/>
      <c r="H45" s="179"/>
      <c r="I45" s="237"/>
      <c r="J45" s="237"/>
      <c r="K45" s="237"/>
      <c r="L45" s="237"/>
      <c r="M45" s="179"/>
      <c r="N45" s="179"/>
      <c r="O45" s="179"/>
      <c r="P45" s="186"/>
    </row>
    <row r="46" spans="1:16" ht="15.75" customHeight="1">
      <c r="A46" s="179"/>
      <c r="B46" s="179"/>
      <c r="C46" s="179"/>
      <c r="D46" s="179"/>
      <c r="E46" s="237"/>
      <c r="F46" s="237"/>
      <c r="G46" s="237"/>
      <c r="H46" s="179"/>
      <c r="I46" s="237"/>
      <c r="J46" s="237"/>
      <c r="K46" s="237"/>
      <c r="L46" s="237"/>
      <c r="M46" s="179"/>
      <c r="N46" s="179"/>
      <c r="O46" s="179"/>
      <c r="P46" s="186"/>
    </row>
    <row r="47" spans="1:16" ht="15.75" customHeight="1">
      <c r="A47" s="179"/>
      <c r="B47" s="179"/>
      <c r="C47" s="179"/>
      <c r="D47" s="179"/>
      <c r="E47" s="237"/>
      <c r="F47" s="237"/>
      <c r="G47" s="237"/>
      <c r="H47" s="179"/>
      <c r="I47" s="237"/>
      <c r="J47" s="237"/>
      <c r="K47" s="237"/>
      <c r="L47" s="237"/>
      <c r="M47" s="179"/>
      <c r="N47" s="179"/>
      <c r="O47" s="179"/>
      <c r="P47" s="186"/>
    </row>
    <row r="48" spans="1:16" ht="15.75" customHeight="1">
      <c r="A48" s="179"/>
      <c r="B48" s="179"/>
      <c r="C48" s="179"/>
      <c r="D48" s="179"/>
      <c r="E48" s="237"/>
      <c r="F48" s="237"/>
      <c r="G48" s="237"/>
      <c r="H48" s="179"/>
      <c r="I48" s="237"/>
      <c r="J48" s="237"/>
      <c r="K48" s="237"/>
      <c r="L48" s="237"/>
      <c r="M48" s="179"/>
      <c r="N48" s="179"/>
      <c r="O48" s="179"/>
      <c r="P48" s="186"/>
    </row>
    <row r="49" spans="1:16" ht="15.75" customHeight="1">
      <c r="A49" s="179"/>
      <c r="B49" s="179"/>
      <c r="C49" s="179"/>
      <c r="D49" s="179"/>
      <c r="E49" s="237"/>
      <c r="F49" s="237"/>
      <c r="G49" s="237"/>
      <c r="H49" s="179"/>
      <c r="I49" s="237"/>
      <c r="J49" s="237"/>
      <c r="K49" s="237"/>
      <c r="L49" s="237"/>
      <c r="M49" s="179"/>
      <c r="N49" s="179"/>
      <c r="O49" s="179"/>
      <c r="P49" s="186"/>
    </row>
    <row r="50" spans="1:16" ht="15.75" customHeight="1">
      <c r="A50" s="179"/>
      <c r="B50" s="179"/>
      <c r="C50" s="179"/>
      <c r="D50" s="179"/>
      <c r="E50" s="237"/>
      <c r="F50" s="237"/>
      <c r="G50" s="237"/>
      <c r="H50" s="179"/>
      <c r="I50" s="237"/>
      <c r="J50" s="237"/>
      <c r="K50" s="237"/>
      <c r="L50" s="237"/>
      <c r="M50" s="179"/>
      <c r="N50" s="179"/>
      <c r="O50" s="179"/>
      <c r="P50" s="186"/>
    </row>
    <row r="51" spans="1:16" ht="15.75" customHeight="1">
      <c r="A51" s="179"/>
      <c r="B51" s="179"/>
      <c r="C51" s="179"/>
      <c r="D51" s="179"/>
      <c r="E51" s="237"/>
      <c r="F51" s="237"/>
      <c r="G51" s="237"/>
      <c r="H51" s="179"/>
      <c r="I51" s="237"/>
      <c r="J51" s="237"/>
      <c r="K51" s="237"/>
      <c r="L51" s="237"/>
      <c r="M51" s="179"/>
      <c r="N51" s="179"/>
      <c r="O51" s="179"/>
      <c r="P51" s="186"/>
    </row>
    <row r="52" spans="1:16" ht="15.75" customHeight="1">
      <c r="A52" s="179"/>
      <c r="B52" s="179"/>
      <c r="C52" s="179"/>
      <c r="D52" s="179"/>
      <c r="E52" s="237"/>
      <c r="F52" s="237"/>
      <c r="G52" s="237"/>
      <c r="H52" s="179"/>
      <c r="I52" s="237"/>
      <c r="J52" s="237"/>
      <c r="K52" s="237"/>
      <c r="L52" s="237"/>
      <c r="M52" s="179"/>
      <c r="N52" s="179"/>
      <c r="O52" s="179"/>
      <c r="P52" s="186"/>
    </row>
    <row r="53" spans="1:16" ht="15.75" customHeight="1">
      <c r="A53" s="179"/>
      <c r="B53" s="179"/>
      <c r="C53" s="179"/>
      <c r="D53" s="179"/>
      <c r="E53" s="237"/>
      <c r="F53" s="237"/>
      <c r="G53" s="237"/>
      <c r="H53" s="179"/>
      <c r="I53" s="237"/>
      <c r="J53" s="237"/>
      <c r="K53" s="237"/>
      <c r="L53" s="237"/>
      <c r="M53" s="179"/>
      <c r="N53" s="179"/>
      <c r="O53" s="179"/>
      <c r="P53" s="186"/>
    </row>
    <row r="54" spans="1:16" ht="15.75" customHeight="1">
      <c r="A54" s="179"/>
      <c r="B54" s="179"/>
      <c r="C54" s="179"/>
      <c r="D54" s="179"/>
      <c r="E54" s="237"/>
      <c r="F54" s="237"/>
      <c r="G54" s="237"/>
      <c r="H54" s="179"/>
      <c r="I54" s="237"/>
      <c r="J54" s="237"/>
      <c r="K54" s="237"/>
      <c r="L54" s="237"/>
      <c r="M54" s="179"/>
      <c r="N54" s="179"/>
      <c r="O54" s="179"/>
      <c r="P54" s="186"/>
    </row>
    <row r="55" spans="1:16" ht="15.75" customHeight="1">
      <c r="A55" s="179"/>
      <c r="B55" s="179"/>
      <c r="C55" s="179"/>
      <c r="D55" s="179"/>
      <c r="E55" s="237"/>
      <c r="F55" s="237"/>
      <c r="G55" s="237"/>
      <c r="H55" s="179"/>
      <c r="I55" s="237"/>
      <c r="J55" s="237"/>
      <c r="K55" s="237"/>
      <c r="L55" s="237"/>
      <c r="M55" s="179"/>
      <c r="N55" s="179"/>
      <c r="O55" s="179"/>
      <c r="P55" s="186"/>
    </row>
    <row r="56" spans="1:16" ht="15.75" customHeight="1">
      <c r="A56" s="179"/>
      <c r="B56" s="179"/>
      <c r="C56" s="179"/>
      <c r="D56" s="179"/>
      <c r="E56" s="237"/>
      <c r="F56" s="237"/>
      <c r="G56" s="237"/>
      <c r="H56" s="179"/>
      <c r="I56" s="237"/>
      <c r="J56" s="237"/>
      <c r="K56" s="237"/>
      <c r="L56" s="237"/>
      <c r="M56" s="179"/>
      <c r="N56" s="179"/>
      <c r="O56" s="179"/>
      <c r="P56" s="186"/>
    </row>
    <row r="57" spans="1:16" ht="15.75" customHeight="1">
      <c r="A57" s="179"/>
      <c r="B57" s="179"/>
      <c r="C57" s="179"/>
      <c r="D57" s="179"/>
      <c r="E57" s="237"/>
      <c r="F57" s="237"/>
      <c r="G57" s="237"/>
      <c r="H57" s="179"/>
      <c r="I57" s="237"/>
      <c r="J57" s="237"/>
      <c r="K57" s="237"/>
      <c r="L57" s="237"/>
      <c r="M57" s="179"/>
      <c r="N57" s="179"/>
      <c r="O57" s="179"/>
      <c r="P57" s="186"/>
    </row>
    <row r="58" spans="1:16" ht="15.75" customHeight="1">
      <c r="A58" s="179"/>
      <c r="B58" s="179"/>
      <c r="C58" s="179"/>
      <c r="D58" s="179"/>
      <c r="E58" s="237"/>
      <c r="F58" s="237"/>
      <c r="G58" s="237"/>
      <c r="H58" s="179"/>
      <c r="I58" s="237"/>
      <c r="J58" s="237"/>
      <c r="K58" s="237"/>
      <c r="L58" s="237"/>
      <c r="M58" s="179"/>
      <c r="N58" s="179"/>
      <c r="O58" s="179"/>
      <c r="P58" s="186"/>
    </row>
    <row r="59" spans="1:16" ht="15.75" customHeight="1">
      <c r="A59" s="179"/>
      <c r="B59" s="179"/>
      <c r="C59" s="179"/>
      <c r="D59" s="179"/>
      <c r="E59" s="237"/>
      <c r="F59" s="237"/>
      <c r="G59" s="237"/>
      <c r="H59" s="179"/>
      <c r="I59" s="237"/>
      <c r="J59" s="237"/>
      <c r="K59" s="237"/>
      <c r="L59" s="237"/>
      <c r="M59" s="179"/>
      <c r="N59" s="179"/>
      <c r="O59" s="179"/>
      <c r="P59" s="186"/>
    </row>
    <row r="60" spans="1:16" ht="15.75" customHeight="1">
      <c r="A60" s="179"/>
      <c r="B60" s="179"/>
      <c r="C60" s="179"/>
      <c r="D60" s="179"/>
      <c r="E60" s="237"/>
      <c r="F60" s="237"/>
      <c r="G60" s="237"/>
      <c r="H60" s="179"/>
      <c r="I60" s="237"/>
      <c r="J60" s="237"/>
      <c r="K60" s="237"/>
      <c r="L60" s="237"/>
      <c r="M60" s="179"/>
      <c r="N60" s="179"/>
      <c r="O60" s="179"/>
      <c r="P60" s="186"/>
    </row>
    <row r="61" spans="1:16" ht="15.75" customHeight="1">
      <c r="A61" s="179"/>
      <c r="B61" s="179"/>
      <c r="C61" s="179"/>
      <c r="D61" s="179"/>
      <c r="E61" s="237"/>
      <c r="F61" s="237"/>
      <c r="G61" s="237"/>
      <c r="H61" s="179"/>
      <c r="I61" s="237"/>
      <c r="J61" s="237"/>
      <c r="K61" s="237"/>
      <c r="L61" s="237"/>
      <c r="M61" s="179"/>
      <c r="N61" s="179"/>
      <c r="O61" s="179"/>
      <c r="P61" s="186"/>
    </row>
    <row r="62" spans="1:16" ht="15.75" customHeight="1">
      <c r="A62" s="179"/>
      <c r="B62" s="179"/>
      <c r="C62" s="179"/>
      <c r="D62" s="179"/>
      <c r="E62" s="237"/>
      <c r="F62" s="237"/>
      <c r="G62" s="237"/>
      <c r="H62" s="179"/>
      <c r="I62" s="237"/>
      <c r="J62" s="237"/>
      <c r="K62" s="237"/>
      <c r="L62" s="237"/>
      <c r="M62" s="179"/>
      <c r="N62" s="179"/>
      <c r="O62" s="179"/>
      <c r="P62" s="186"/>
    </row>
    <row r="63" spans="1:16" ht="15.75" customHeight="1">
      <c r="A63" s="179"/>
      <c r="B63" s="179"/>
      <c r="C63" s="179"/>
      <c r="D63" s="179"/>
      <c r="E63" s="237"/>
      <c r="F63" s="237"/>
      <c r="G63" s="237"/>
      <c r="H63" s="179"/>
      <c r="I63" s="237"/>
      <c r="J63" s="237"/>
      <c r="K63" s="237"/>
      <c r="L63" s="237"/>
      <c r="M63" s="179"/>
      <c r="N63" s="179"/>
      <c r="O63" s="179"/>
      <c r="P63" s="186"/>
    </row>
    <row r="64" spans="1:16" ht="15.75" customHeight="1">
      <c r="A64" s="179"/>
      <c r="B64" s="179"/>
      <c r="C64" s="179"/>
      <c r="D64" s="179"/>
      <c r="E64" s="237"/>
      <c r="F64" s="237"/>
      <c r="G64" s="237"/>
      <c r="H64" s="179"/>
      <c r="I64" s="237"/>
      <c r="J64" s="237"/>
      <c r="K64" s="237"/>
      <c r="L64" s="237"/>
      <c r="M64" s="179"/>
      <c r="N64" s="179"/>
      <c r="O64" s="179"/>
      <c r="P64" s="186"/>
    </row>
    <row r="65" spans="1:16" ht="15.75" customHeight="1">
      <c r="A65" s="179"/>
      <c r="B65" s="179"/>
      <c r="C65" s="179"/>
      <c r="D65" s="179"/>
      <c r="E65" s="237"/>
      <c r="F65" s="237"/>
      <c r="G65" s="237"/>
      <c r="H65" s="179"/>
      <c r="I65" s="237"/>
      <c r="J65" s="237"/>
      <c r="K65" s="237"/>
      <c r="L65" s="237"/>
      <c r="M65" s="179"/>
      <c r="N65" s="179"/>
      <c r="O65" s="179"/>
      <c r="P65" s="186"/>
    </row>
    <row r="66" spans="1:16" ht="15.75" customHeight="1">
      <c r="A66" s="179"/>
      <c r="B66" s="179"/>
      <c r="C66" s="179"/>
      <c r="D66" s="179"/>
      <c r="E66" s="237"/>
      <c r="F66" s="237"/>
      <c r="G66" s="237"/>
      <c r="H66" s="179"/>
      <c r="I66" s="237"/>
      <c r="J66" s="237"/>
      <c r="K66" s="237"/>
      <c r="L66" s="237"/>
      <c r="M66" s="179"/>
      <c r="N66" s="179"/>
      <c r="O66" s="179"/>
      <c r="P66" s="186"/>
    </row>
    <row r="67" spans="1:16" ht="15.75" customHeight="1">
      <c r="A67" s="179"/>
      <c r="B67" s="179"/>
      <c r="C67" s="179"/>
      <c r="D67" s="179"/>
      <c r="E67" s="237"/>
      <c r="F67" s="237"/>
      <c r="G67" s="237"/>
      <c r="H67" s="179"/>
      <c r="I67" s="237"/>
      <c r="J67" s="237"/>
      <c r="K67" s="237"/>
      <c r="L67" s="237"/>
      <c r="M67" s="179"/>
      <c r="N67" s="179"/>
      <c r="O67" s="179"/>
      <c r="P67" s="186"/>
    </row>
    <row r="68" spans="1:16" ht="15.75" customHeight="1">
      <c r="A68" s="179"/>
      <c r="B68" s="179"/>
      <c r="C68" s="179"/>
      <c r="D68" s="179"/>
      <c r="E68" s="237"/>
      <c r="F68" s="237"/>
      <c r="G68" s="237"/>
      <c r="H68" s="179"/>
      <c r="I68" s="237"/>
      <c r="J68" s="237"/>
      <c r="K68" s="237"/>
      <c r="L68" s="237"/>
      <c r="M68" s="179"/>
      <c r="N68" s="179"/>
      <c r="O68" s="179"/>
      <c r="P68" s="186"/>
    </row>
    <row r="69" spans="1:16" ht="15.75" customHeight="1">
      <c r="A69" s="179"/>
      <c r="B69" s="179"/>
      <c r="C69" s="179"/>
      <c r="D69" s="179"/>
      <c r="E69" s="237"/>
      <c r="F69" s="237"/>
      <c r="G69" s="237"/>
      <c r="H69" s="179"/>
      <c r="I69" s="237"/>
      <c r="J69" s="237"/>
      <c r="K69" s="237"/>
      <c r="L69" s="237"/>
      <c r="M69" s="179"/>
      <c r="N69" s="179"/>
      <c r="O69" s="179"/>
      <c r="P69" s="186"/>
    </row>
    <row r="70" spans="1:16" ht="15.75" customHeight="1">
      <c r="A70" s="179"/>
      <c r="B70" s="179"/>
      <c r="C70" s="179"/>
      <c r="D70" s="179"/>
      <c r="E70" s="237"/>
      <c r="F70" s="237"/>
      <c r="G70" s="237"/>
      <c r="H70" s="179"/>
      <c r="I70" s="237"/>
      <c r="J70" s="237"/>
      <c r="K70" s="237"/>
      <c r="L70" s="237"/>
      <c r="M70" s="179"/>
      <c r="N70" s="179"/>
      <c r="O70" s="179"/>
      <c r="P70" s="186"/>
    </row>
    <row r="71" spans="1:16" ht="15.75" customHeight="1">
      <c r="A71" s="179"/>
      <c r="B71" s="179"/>
      <c r="C71" s="179"/>
      <c r="D71" s="179"/>
      <c r="E71" s="237"/>
      <c r="F71" s="237"/>
      <c r="G71" s="237"/>
      <c r="H71" s="179"/>
      <c r="I71" s="237"/>
      <c r="J71" s="237"/>
      <c r="K71" s="237"/>
      <c r="L71" s="237"/>
      <c r="M71" s="179"/>
      <c r="N71" s="179"/>
      <c r="O71" s="179"/>
      <c r="P71" s="186"/>
    </row>
    <row r="72" spans="1:16" ht="15.75" customHeight="1">
      <c r="A72" s="179"/>
      <c r="B72" s="179"/>
      <c r="C72" s="179"/>
      <c r="D72" s="179"/>
      <c r="E72" s="237"/>
      <c r="F72" s="237"/>
      <c r="G72" s="237"/>
      <c r="H72" s="179"/>
      <c r="I72" s="237"/>
      <c r="J72" s="237"/>
      <c r="K72" s="237"/>
      <c r="L72" s="237"/>
      <c r="M72" s="179"/>
      <c r="N72" s="179"/>
      <c r="O72" s="179"/>
      <c r="P72" s="186"/>
    </row>
    <row r="73" spans="1:16" ht="15.75" customHeight="1">
      <c r="A73" s="187"/>
      <c r="B73" s="187"/>
      <c r="C73" s="187"/>
      <c r="D73" s="187"/>
      <c r="E73" s="238"/>
      <c r="F73" s="238"/>
      <c r="G73" s="238"/>
      <c r="H73" s="187"/>
      <c r="I73" s="238"/>
      <c r="J73" s="238"/>
      <c r="K73" s="238"/>
      <c r="L73" s="238"/>
      <c r="M73" s="187"/>
      <c r="N73" s="187"/>
      <c r="O73" s="187"/>
      <c r="P73" s="186"/>
    </row>
    <row r="74" spans="1:16" ht="15.75" customHeight="1">
      <c r="A74" s="187"/>
      <c r="B74" s="187"/>
      <c r="C74" s="187"/>
      <c r="D74" s="187"/>
      <c r="E74" s="238"/>
      <c r="F74" s="238"/>
      <c r="G74" s="238"/>
      <c r="H74" s="187"/>
      <c r="I74" s="238"/>
      <c r="J74" s="238"/>
      <c r="K74" s="238"/>
      <c r="L74" s="238"/>
      <c r="M74" s="187"/>
      <c r="N74" s="187"/>
      <c r="O74" s="187"/>
      <c r="P74" s="186"/>
    </row>
    <row r="75" spans="1:16" ht="15.75" customHeight="1">
      <c r="A75" s="187"/>
      <c r="B75" s="187"/>
      <c r="C75" s="187"/>
      <c r="D75" s="187"/>
      <c r="E75" s="238"/>
      <c r="F75" s="238"/>
      <c r="G75" s="238"/>
      <c r="H75" s="187"/>
      <c r="I75" s="238"/>
      <c r="J75" s="238"/>
      <c r="K75" s="238"/>
      <c r="L75" s="238"/>
      <c r="M75" s="187"/>
      <c r="N75" s="187"/>
      <c r="O75" s="187"/>
      <c r="P75" s="186"/>
    </row>
    <row r="76" spans="1:16" ht="15.75" customHeight="1">
      <c r="A76" s="187"/>
      <c r="B76" s="187"/>
      <c r="C76" s="187"/>
      <c r="D76" s="187"/>
      <c r="E76" s="238"/>
      <c r="F76" s="238"/>
      <c r="G76" s="238"/>
      <c r="H76" s="187"/>
      <c r="I76" s="238"/>
      <c r="J76" s="238"/>
      <c r="K76" s="238"/>
      <c r="L76" s="238"/>
      <c r="M76" s="187"/>
      <c r="N76" s="187"/>
      <c r="O76" s="187"/>
      <c r="P76" s="186"/>
    </row>
    <row r="77" spans="1:16" ht="15.75" customHeight="1">
      <c r="A77" s="187"/>
      <c r="B77" s="187"/>
      <c r="C77" s="187"/>
      <c r="D77" s="187"/>
      <c r="E77" s="238"/>
      <c r="F77" s="238"/>
      <c r="G77" s="238"/>
      <c r="H77" s="187"/>
      <c r="I77" s="238"/>
      <c r="J77" s="238"/>
      <c r="K77" s="238"/>
      <c r="L77" s="238"/>
      <c r="M77" s="187"/>
      <c r="N77" s="187"/>
      <c r="O77" s="187"/>
      <c r="P77" s="186"/>
    </row>
    <row r="78" spans="1:16" ht="15.75" customHeight="1">
      <c r="A78" s="102"/>
      <c r="B78" s="102"/>
      <c r="C78" s="102"/>
      <c r="D78" s="102"/>
      <c r="E78" s="172"/>
      <c r="F78" s="172"/>
      <c r="G78" s="172"/>
      <c r="H78" s="102"/>
      <c r="I78" s="172"/>
      <c r="J78" s="172"/>
      <c r="K78" s="172"/>
      <c r="L78" s="172"/>
      <c r="M78" s="102"/>
      <c r="N78" s="102"/>
      <c r="O78" s="102"/>
    </row>
    <row r="79" spans="1:16" ht="15.75" customHeight="1">
      <c r="A79" s="102"/>
      <c r="B79" s="102"/>
      <c r="C79" s="102"/>
      <c r="D79" s="102"/>
      <c r="E79" s="172"/>
      <c r="F79" s="172"/>
      <c r="G79" s="172"/>
      <c r="H79" s="102"/>
      <c r="I79" s="172"/>
      <c r="J79" s="172"/>
      <c r="K79" s="172"/>
      <c r="L79" s="172"/>
      <c r="M79" s="102"/>
      <c r="N79" s="102"/>
      <c r="O79" s="102"/>
    </row>
    <row r="80" spans="1:16" ht="15.75" customHeight="1">
      <c r="A80" s="102"/>
      <c r="B80" s="102"/>
      <c r="C80" s="102"/>
      <c r="D80" s="102"/>
      <c r="E80" s="172"/>
      <c r="F80" s="172"/>
      <c r="G80" s="172"/>
      <c r="H80" s="102"/>
      <c r="I80" s="172"/>
      <c r="J80" s="172"/>
      <c r="K80" s="172"/>
      <c r="L80" s="172"/>
      <c r="M80" s="102"/>
      <c r="N80" s="102"/>
      <c r="O80" s="102"/>
    </row>
    <row r="81" spans="1:15" ht="15.75" customHeight="1">
      <c r="A81" s="102"/>
      <c r="B81" s="102"/>
      <c r="C81" s="102"/>
      <c r="D81" s="102"/>
      <c r="E81" s="172"/>
      <c r="F81" s="172"/>
      <c r="G81" s="172"/>
      <c r="H81" s="102"/>
      <c r="I81" s="172"/>
      <c r="J81" s="172"/>
      <c r="K81" s="172"/>
      <c r="L81" s="172"/>
      <c r="M81" s="102"/>
      <c r="N81" s="102"/>
      <c r="O81" s="102"/>
    </row>
    <row r="82" spans="1:15" ht="15.75" customHeight="1">
      <c r="A82" s="102"/>
      <c r="B82" s="102"/>
      <c r="C82" s="102"/>
      <c r="D82" s="102"/>
      <c r="E82" s="172"/>
      <c r="F82" s="172"/>
      <c r="G82" s="172"/>
      <c r="H82" s="102"/>
      <c r="I82" s="172"/>
      <c r="J82" s="172"/>
      <c r="K82" s="172"/>
      <c r="L82" s="172"/>
      <c r="M82" s="102"/>
      <c r="N82" s="102"/>
      <c r="O82" s="102"/>
    </row>
    <row r="83" spans="1:15" ht="15.75" customHeight="1">
      <c r="A83" s="102"/>
      <c r="B83" s="102"/>
      <c r="C83" s="102"/>
      <c r="D83" s="102"/>
      <c r="E83" s="172"/>
      <c r="F83" s="172"/>
      <c r="G83" s="172"/>
      <c r="H83" s="102"/>
      <c r="I83" s="172"/>
      <c r="J83" s="172"/>
      <c r="K83" s="172"/>
      <c r="L83" s="172"/>
      <c r="M83" s="102"/>
      <c r="N83" s="102"/>
      <c r="O83" s="102"/>
    </row>
    <row r="84" spans="1:15" ht="15.75" customHeight="1">
      <c r="A84" s="102"/>
      <c r="B84" s="102"/>
      <c r="C84" s="102"/>
      <c r="D84" s="102"/>
      <c r="E84" s="172"/>
      <c r="F84" s="172"/>
      <c r="G84" s="172"/>
      <c r="H84" s="102"/>
      <c r="I84" s="172"/>
      <c r="J84" s="172"/>
      <c r="K84" s="172"/>
      <c r="L84" s="172"/>
      <c r="M84" s="102"/>
      <c r="N84" s="102"/>
      <c r="O84" s="102"/>
    </row>
    <row r="85" spans="1:15" ht="15.75" customHeight="1">
      <c r="A85" s="102"/>
      <c r="B85" s="102"/>
      <c r="C85" s="102"/>
      <c r="D85" s="102"/>
      <c r="E85" s="172"/>
      <c r="F85" s="172"/>
      <c r="G85" s="172"/>
      <c r="H85" s="102"/>
      <c r="I85" s="172"/>
      <c r="J85" s="172"/>
      <c r="K85" s="172"/>
      <c r="L85" s="172"/>
      <c r="M85" s="102"/>
      <c r="N85" s="102"/>
      <c r="O85" s="102"/>
    </row>
    <row r="86" spans="1:15" ht="15.75" customHeight="1">
      <c r="A86" s="102"/>
      <c r="B86" s="102"/>
      <c r="C86" s="102"/>
      <c r="D86" s="102"/>
      <c r="E86" s="172"/>
      <c r="F86" s="172"/>
      <c r="G86" s="172"/>
      <c r="H86" s="102"/>
      <c r="I86" s="172"/>
      <c r="J86" s="172"/>
      <c r="K86" s="172"/>
      <c r="L86" s="172"/>
      <c r="M86" s="102"/>
      <c r="N86" s="102"/>
      <c r="O86" s="102"/>
    </row>
    <row r="87" spans="1:15" ht="15.75" customHeight="1">
      <c r="A87" s="102"/>
      <c r="B87" s="102"/>
      <c r="C87" s="102"/>
      <c r="D87" s="102"/>
      <c r="E87" s="172"/>
      <c r="F87" s="172"/>
      <c r="G87" s="172"/>
      <c r="H87" s="102"/>
      <c r="I87" s="172"/>
      <c r="J87" s="172"/>
      <c r="K87" s="172"/>
      <c r="L87" s="172"/>
      <c r="M87" s="102"/>
      <c r="N87" s="102"/>
      <c r="O87" s="102"/>
    </row>
  </sheetData>
  <mergeCells count="13">
    <mergeCell ref="A29:B29"/>
    <mergeCell ref="M5:M6"/>
    <mergeCell ref="C5:C6"/>
    <mergeCell ref="K5:K6"/>
    <mergeCell ref="A1:M1"/>
    <mergeCell ref="D5:D6"/>
    <mergeCell ref="A2:M2"/>
    <mergeCell ref="A5:A6"/>
    <mergeCell ref="B5:B6"/>
    <mergeCell ref="H5:J5"/>
    <mergeCell ref="L5:L6"/>
    <mergeCell ref="E5:G5"/>
    <mergeCell ref="L3:M3"/>
  </mergeCells>
  <phoneticPr fontId="8" type="noConversion"/>
  <printOptions horizontalCentered="1"/>
  <pageMargins left="0.59055118110236227" right="0.59055118110236227" top="0.86614173228346458" bottom="0.86614173228346458" header="0.47244094488188981" footer="0.59055118110236227"/>
  <pageSetup paperSize="9" scale="98"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N88"/>
  <sheetViews>
    <sheetView view="pageBreakPreview" topLeftCell="A13" zoomScaleNormal="100" zoomScaleSheetLayoutView="100" workbookViewId="0">
      <selection activeCell="D5" sqref="D5:D6"/>
    </sheetView>
  </sheetViews>
  <sheetFormatPr defaultColWidth="9" defaultRowHeight="15.75" customHeight="1"/>
  <cols>
    <col min="1" max="1" width="4.5" style="2" customWidth="1"/>
    <col min="2" max="2" width="21.25" style="2" customWidth="1"/>
    <col min="3" max="3" width="18.75" style="2" customWidth="1"/>
    <col min="4" max="4" width="5.25" style="2" customWidth="1"/>
    <col min="5" max="5" width="8.375" style="2" customWidth="1"/>
    <col min="6" max="6" width="9.5" style="2" customWidth="1"/>
    <col min="7" max="7" width="12" style="23" customWidth="1"/>
    <col min="8" max="8" width="10.25" style="2" customWidth="1"/>
    <col min="9" max="9" width="9.375" style="2" customWidth="1"/>
    <col min="10" max="10" width="6.75" style="2" hidden="1" customWidth="1"/>
    <col min="11" max="11" width="10.5" style="2" customWidth="1"/>
    <col min="12" max="12" width="10.25" style="2" customWidth="1"/>
    <col min="13" max="13" width="7.25" style="2" customWidth="1"/>
    <col min="14" max="14" width="6.625" style="2" customWidth="1"/>
    <col min="15" max="16384" width="9" style="2"/>
  </cols>
  <sheetData>
    <row r="1" spans="1:14" s="15" customFormat="1" ht="30" customHeight="1">
      <c r="A1" s="519" t="s">
        <v>265</v>
      </c>
      <c r="B1" s="519"/>
      <c r="C1" s="519"/>
      <c r="D1" s="519"/>
      <c r="E1" s="519"/>
      <c r="F1" s="519"/>
      <c r="G1" s="519"/>
      <c r="H1" s="519"/>
      <c r="I1" s="519"/>
      <c r="J1" s="519"/>
      <c r="K1" s="519"/>
      <c r="L1" s="519"/>
      <c r="M1" s="519"/>
      <c r="N1" s="519"/>
    </row>
    <row r="2" spans="1:14" ht="16.5" customHeight="1">
      <c r="A2" s="518" t="str">
        <f>公用信息!A8</f>
        <v>评估基准日：2018年11月30日</v>
      </c>
      <c r="B2" s="518"/>
      <c r="C2" s="518"/>
      <c r="D2" s="518"/>
      <c r="E2" s="518"/>
      <c r="F2" s="518"/>
      <c r="G2" s="537"/>
      <c r="H2" s="537"/>
      <c r="I2" s="537"/>
      <c r="J2" s="537"/>
      <c r="K2" s="537"/>
      <c r="L2" s="537"/>
      <c r="M2" s="537"/>
      <c r="N2" s="553"/>
    </row>
    <row r="3" spans="1:14" ht="16.5" customHeight="1">
      <c r="A3" s="91"/>
      <c r="B3" s="91"/>
      <c r="C3" s="91"/>
      <c r="D3" s="91"/>
      <c r="E3" s="91"/>
      <c r="F3" s="91"/>
      <c r="G3" s="157"/>
      <c r="H3" s="157"/>
      <c r="I3" s="157"/>
      <c r="J3" s="157"/>
      <c r="K3" s="157"/>
      <c r="L3" s="157"/>
      <c r="M3" s="157"/>
      <c r="N3" s="87" t="s">
        <v>272</v>
      </c>
    </row>
    <row r="4" spans="1:14" ht="16.5" customHeight="1">
      <c r="A4" s="89" t="str">
        <f>公用信息!A5</f>
        <v>被评估单位：中国劳动关系学院</v>
      </c>
      <c r="B4" s="90"/>
      <c r="C4" s="90"/>
      <c r="D4" s="90"/>
      <c r="E4" s="90"/>
      <c r="F4" s="90"/>
      <c r="G4" s="162"/>
      <c r="H4" s="90"/>
      <c r="I4" s="90"/>
      <c r="J4" s="90"/>
      <c r="K4" s="90"/>
      <c r="L4" s="90"/>
      <c r="M4" s="90"/>
      <c r="N4" s="101" t="s">
        <v>0</v>
      </c>
    </row>
    <row r="5" spans="1:14" s="16" customFormat="1" ht="16.5" customHeight="1">
      <c r="A5" s="546" t="s">
        <v>36</v>
      </c>
      <c r="B5" s="546" t="s">
        <v>550</v>
      </c>
      <c r="C5" s="549" t="s">
        <v>159</v>
      </c>
      <c r="D5" s="554" t="s">
        <v>436</v>
      </c>
      <c r="E5" s="546" t="s">
        <v>51</v>
      </c>
      <c r="F5" s="546"/>
      <c r="G5" s="546"/>
      <c r="H5" s="546" t="s">
        <v>52</v>
      </c>
      <c r="I5" s="546"/>
      <c r="J5" s="546"/>
      <c r="K5" s="546"/>
      <c r="L5" s="549" t="s">
        <v>321</v>
      </c>
      <c r="M5" s="546" t="s">
        <v>357</v>
      </c>
      <c r="N5" s="556" t="s">
        <v>27</v>
      </c>
    </row>
    <row r="6" spans="1:14" s="16" customFormat="1" ht="16.5" customHeight="1">
      <c r="A6" s="546"/>
      <c r="B6" s="546"/>
      <c r="C6" s="550"/>
      <c r="D6" s="555"/>
      <c r="E6" s="176" t="s">
        <v>437</v>
      </c>
      <c r="F6" s="299" t="s">
        <v>816</v>
      </c>
      <c r="G6" s="176" t="s">
        <v>455</v>
      </c>
      <c r="H6" s="274" t="s">
        <v>456</v>
      </c>
      <c r="I6" s="299" t="s">
        <v>816</v>
      </c>
      <c r="J6" s="176" t="s">
        <v>551</v>
      </c>
      <c r="K6" s="176" t="s">
        <v>455</v>
      </c>
      <c r="L6" s="550"/>
      <c r="M6" s="546"/>
      <c r="N6" s="556"/>
    </row>
    <row r="7" spans="1:14" s="24" customFormat="1" ht="16.5" customHeight="1">
      <c r="A7" s="209"/>
      <c r="B7" s="225"/>
      <c r="C7" s="242"/>
      <c r="D7" s="236"/>
      <c r="E7" s="338"/>
      <c r="F7" s="339"/>
      <c r="G7" s="338"/>
      <c r="H7" s="338"/>
      <c r="I7" s="328"/>
      <c r="J7" s="328"/>
      <c r="K7" s="328"/>
      <c r="L7" s="328">
        <f t="shared" ref="L7" si="0">K7-G7</f>
        <v>0</v>
      </c>
      <c r="M7" s="328" t="str">
        <f t="shared" ref="M7" si="1">IF(G7=0,"",L7/G7*100)</f>
        <v/>
      </c>
      <c r="N7" s="221"/>
    </row>
    <row r="8" spans="1:14" ht="16.5" customHeight="1">
      <c r="A8" s="176"/>
      <c r="B8" s="188"/>
      <c r="C8" s="188"/>
      <c r="D8" s="191"/>
      <c r="E8" s="338"/>
      <c r="F8" s="339"/>
      <c r="G8" s="338"/>
      <c r="H8" s="338"/>
      <c r="I8" s="328"/>
      <c r="J8" s="328"/>
      <c r="K8" s="328"/>
      <c r="L8" s="328">
        <f t="shared" ref="L8:L31" si="2">K8-G8</f>
        <v>0</v>
      </c>
      <c r="M8" s="328" t="str">
        <f t="shared" ref="M8:M31" si="3">IF(G8=0,"",L8/G8*100)</f>
        <v/>
      </c>
      <c r="N8" s="221"/>
    </row>
    <row r="9" spans="1:14" ht="16.5" customHeight="1">
      <c r="A9" s="176"/>
      <c r="B9" s="188"/>
      <c r="C9" s="188"/>
      <c r="D9" s="191"/>
      <c r="E9" s="338"/>
      <c r="F9" s="339"/>
      <c r="G9" s="338"/>
      <c r="H9" s="338"/>
      <c r="I9" s="328"/>
      <c r="J9" s="328"/>
      <c r="K9" s="328"/>
      <c r="L9" s="328">
        <f t="shared" si="2"/>
        <v>0</v>
      </c>
      <c r="M9" s="328" t="str">
        <f t="shared" si="3"/>
        <v/>
      </c>
      <c r="N9" s="221"/>
    </row>
    <row r="10" spans="1:14" ht="16.5" customHeight="1">
      <c r="A10" s="176"/>
      <c r="B10" s="188"/>
      <c r="C10" s="188"/>
      <c r="D10" s="191"/>
      <c r="E10" s="338"/>
      <c r="F10" s="339"/>
      <c r="G10" s="338"/>
      <c r="H10" s="338"/>
      <c r="I10" s="328"/>
      <c r="J10" s="328"/>
      <c r="K10" s="328"/>
      <c r="L10" s="328">
        <f t="shared" si="2"/>
        <v>0</v>
      </c>
      <c r="M10" s="328" t="str">
        <f t="shared" si="3"/>
        <v/>
      </c>
      <c r="N10" s="221"/>
    </row>
    <row r="11" spans="1:14" ht="16.5" customHeight="1">
      <c r="A11" s="176"/>
      <c r="B11" s="188"/>
      <c r="C11" s="188"/>
      <c r="D11" s="191"/>
      <c r="E11" s="338"/>
      <c r="F11" s="339"/>
      <c r="G11" s="338"/>
      <c r="H11" s="338"/>
      <c r="I11" s="328"/>
      <c r="J11" s="328"/>
      <c r="K11" s="328"/>
      <c r="L11" s="328">
        <f t="shared" si="2"/>
        <v>0</v>
      </c>
      <c r="M11" s="328" t="str">
        <f t="shared" si="3"/>
        <v/>
      </c>
      <c r="N11" s="221"/>
    </row>
    <row r="12" spans="1:14" ht="16.5" customHeight="1">
      <c r="A12" s="176"/>
      <c r="B12" s="188"/>
      <c r="C12" s="188"/>
      <c r="D12" s="191"/>
      <c r="E12" s="338"/>
      <c r="F12" s="339"/>
      <c r="G12" s="338"/>
      <c r="H12" s="338"/>
      <c r="I12" s="328"/>
      <c r="J12" s="328"/>
      <c r="K12" s="328"/>
      <c r="L12" s="328">
        <f t="shared" si="2"/>
        <v>0</v>
      </c>
      <c r="M12" s="328" t="str">
        <f t="shared" si="3"/>
        <v/>
      </c>
      <c r="N12" s="221"/>
    </row>
    <row r="13" spans="1:14" ht="16.5" customHeight="1">
      <c r="A13" s="176"/>
      <c r="B13" s="188"/>
      <c r="C13" s="188"/>
      <c r="D13" s="191"/>
      <c r="E13" s="338"/>
      <c r="F13" s="339"/>
      <c r="G13" s="338"/>
      <c r="H13" s="338"/>
      <c r="I13" s="328"/>
      <c r="J13" s="328"/>
      <c r="K13" s="328"/>
      <c r="L13" s="328">
        <f t="shared" si="2"/>
        <v>0</v>
      </c>
      <c r="M13" s="328" t="str">
        <f t="shared" si="3"/>
        <v/>
      </c>
      <c r="N13" s="221"/>
    </row>
    <row r="14" spans="1:14" ht="16.5" customHeight="1">
      <c r="A14" s="176"/>
      <c r="B14" s="188"/>
      <c r="C14" s="188"/>
      <c r="D14" s="191"/>
      <c r="E14" s="338"/>
      <c r="F14" s="339"/>
      <c r="G14" s="338"/>
      <c r="H14" s="338"/>
      <c r="I14" s="328"/>
      <c r="J14" s="328"/>
      <c r="K14" s="328"/>
      <c r="L14" s="328">
        <f t="shared" si="2"/>
        <v>0</v>
      </c>
      <c r="M14" s="328" t="str">
        <f t="shared" si="3"/>
        <v/>
      </c>
      <c r="N14" s="221"/>
    </row>
    <row r="15" spans="1:14" ht="16.5" customHeight="1">
      <c r="A15" s="176"/>
      <c r="B15" s="188"/>
      <c r="C15" s="188"/>
      <c r="D15" s="191"/>
      <c r="E15" s="338"/>
      <c r="F15" s="339"/>
      <c r="G15" s="338"/>
      <c r="H15" s="338"/>
      <c r="I15" s="328"/>
      <c r="J15" s="328"/>
      <c r="K15" s="328"/>
      <c r="L15" s="328">
        <f t="shared" si="2"/>
        <v>0</v>
      </c>
      <c r="M15" s="328" t="str">
        <f t="shared" si="3"/>
        <v/>
      </c>
      <c r="N15" s="221"/>
    </row>
    <row r="16" spans="1:14" ht="16.5" customHeight="1">
      <c r="A16" s="176"/>
      <c r="B16" s="188"/>
      <c r="C16" s="188"/>
      <c r="D16" s="191"/>
      <c r="E16" s="338"/>
      <c r="F16" s="339"/>
      <c r="G16" s="338"/>
      <c r="H16" s="338"/>
      <c r="I16" s="328"/>
      <c r="J16" s="328"/>
      <c r="K16" s="328"/>
      <c r="L16" s="328">
        <f t="shared" si="2"/>
        <v>0</v>
      </c>
      <c r="M16" s="328" t="str">
        <f t="shared" si="3"/>
        <v/>
      </c>
      <c r="N16" s="221"/>
    </row>
    <row r="17" spans="1:14" ht="16.5" customHeight="1">
      <c r="A17" s="176"/>
      <c r="B17" s="188"/>
      <c r="C17" s="188"/>
      <c r="D17" s="191"/>
      <c r="E17" s="338"/>
      <c r="F17" s="339"/>
      <c r="G17" s="338"/>
      <c r="H17" s="338"/>
      <c r="I17" s="328"/>
      <c r="J17" s="328"/>
      <c r="K17" s="328"/>
      <c r="L17" s="328">
        <f t="shared" si="2"/>
        <v>0</v>
      </c>
      <c r="M17" s="328" t="str">
        <f t="shared" si="3"/>
        <v/>
      </c>
      <c r="N17" s="221"/>
    </row>
    <row r="18" spans="1:14" ht="16.5" customHeight="1">
      <c r="A18" s="176"/>
      <c r="B18" s="188"/>
      <c r="C18" s="188"/>
      <c r="D18" s="191"/>
      <c r="E18" s="338"/>
      <c r="F18" s="339"/>
      <c r="G18" s="338"/>
      <c r="H18" s="338"/>
      <c r="I18" s="328"/>
      <c r="J18" s="328"/>
      <c r="K18" s="328"/>
      <c r="L18" s="328">
        <f t="shared" si="2"/>
        <v>0</v>
      </c>
      <c r="M18" s="328" t="str">
        <f t="shared" si="3"/>
        <v/>
      </c>
      <c r="N18" s="221"/>
    </row>
    <row r="19" spans="1:14" ht="16.5" customHeight="1">
      <c r="A19" s="176"/>
      <c r="B19" s="188"/>
      <c r="C19" s="188"/>
      <c r="D19" s="191"/>
      <c r="E19" s="338"/>
      <c r="F19" s="339"/>
      <c r="G19" s="338"/>
      <c r="H19" s="338"/>
      <c r="I19" s="328"/>
      <c r="J19" s="328"/>
      <c r="K19" s="328"/>
      <c r="L19" s="328">
        <f t="shared" si="2"/>
        <v>0</v>
      </c>
      <c r="M19" s="328" t="str">
        <f t="shared" si="3"/>
        <v/>
      </c>
      <c r="N19" s="221"/>
    </row>
    <row r="20" spans="1:14" ht="16.5" customHeight="1">
      <c r="A20" s="176"/>
      <c r="B20" s="188"/>
      <c r="C20" s="188"/>
      <c r="D20" s="191"/>
      <c r="E20" s="338"/>
      <c r="F20" s="339"/>
      <c r="G20" s="338"/>
      <c r="H20" s="338"/>
      <c r="I20" s="328"/>
      <c r="J20" s="328"/>
      <c r="K20" s="328"/>
      <c r="L20" s="328">
        <f t="shared" si="2"/>
        <v>0</v>
      </c>
      <c r="M20" s="328" t="str">
        <f t="shared" si="3"/>
        <v/>
      </c>
      <c r="N20" s="221"/>
    </row>
    <row r="21" spans="1:14" ht="16.5" customHeight="1">
      <c r="A21" s="176"/>
      <c r="B21" s="188"/>
      <c r="C21" s="188"/>
      <c r="D21" s="191"/>
      <c r="E21" s="338"/>
      <c r="F21" s="339"/>
      <c r="G21" s="338"/>
      <c r="H21" s="338"/>
      <c r="I21" s="328"/>
      <c r="J21" s="328"/>
      <c r="K21" s="328"/>
      <c r="L21" s="328">
        <f t="shared" si="2"/>
        <v>0</v>
      </c>
      <c r="M21" s="328" t="str">
        <f t="shared" si="3"/>
        <v/>
      </c>
      <c r="N21" s="221"/>
    </row>
    <row r="22" spans="1:14" ht="16.5" customHeight="1">
      <c r="A22" s="176"/>
      <c r="B22" s="188"/>
      <c r="C22" s="188"/>
      <c r="D22" s="191"/>
      <c r="E22" s="338"/>
      <c r="F22" s="339"/>
      <c r="G22" s="338"/>
      <c r="H22" s="338"/>
      <c r="I22" s="328"/>
      <c r="J22" s="328"/>
      <c r="K22" s="328"/>
      <c r="L22" s="328">
        <f t="shared" si="2"/>
        <v>0</v>
      </c>
      <c r="M22" s="328" t="str">
        <f t="shared" si="3"/>
        <v/>
      </c>
      <c r="N22" s="221"/>
    </row>
    <row r="23" spans="1:14" ht="16.5" customHeight="1">
      <c r="A23" s="176"/>
      <c r="B23" s="188"/>
      <c r="C23" s="188"/>
      <c r="D23" s="191"/>
      <c r="E23" s="338"/>
      <c r="F23" s="339"/>
      <c r="G23" s="338"/>
      <c r="H23" s="338"/>
      <c r="I23" s="328"/>
      <c r="J23" s="328"/>
      <c r="K23" s="328"/>
      <c r="L23" s="328">
        <f t="shared" si="2"/>
        <v>0</v>
      </c>
      <c r="M23" s="328" t="str">
        <f t="shared" si="3"/>
        <v/>
      </c>
      <c r="N23" s="221"/>
    </row>
    <row r="24" spans="1:14" ht="16.5" customHeight="1">
      <c r="A24" s="176"/>
      <c r="B24" s="188"/>
      <c r="C24" s="188"/>
      <c r="D24" s="191"/>
      <c r="E24" s="338"/>
      <c r="F24" s="339"/>
      <c r="G24" s="338"/>
      <c r="H24" s="338"/>
      <c r="I24" s="328"/>
      <c r="J24" s="328"/>
      <c r="K24" s="328"/>
      <c r="L24" s="328">
        <f t="shared" si="2"/>
        <v>0</v>
      </c>
      <c r="M24" s="328" t="str">
        <f t="shared" si="3"/>
        <v/>
      </c>
      <c r="N24" s="221"/>
    </row>
    <row r="25" spans="1:14" ht="16.5" customHeight="1">
      <c r="A25" s="176"/>
      <c r="B25" s="188"/>
      <c r="C25" s="188"/>
      <c r="D25" s="191"/>
      <c r="E25" s="338"/>
      <c r="F25" s="339"/>
      <c r="G25" s="338"/>
      <c r="H25" s="338"/>
      <c r="I25" s="328"/>
      <c r="J25" s="328"/>
      <c r="K25" s="328"/>
      <c r="L25" s="328">
        <f t="shared" si="2"/>
        <v>0</v>
      </c>
      <c r="M25" s="328" t="str">
        <f t="shared" si="3"/>
        <v/>
      </c>
      <c r="N25" s="221"/>
    </row>
    <row r="26" spans="1:14" ht="16.5" customHeight="1">
      <c r="A26" s="176"/>
      <c r="B26" s="188"/>
      <c r="C26" s="188"/>
      <c r="D26" s="191"/>
      <c r="E26" s="338"/>
      <c r="F26" s="339"/>
      <c r="G26" s="338"/>
      <c r="H26" s="338"/>
      <c r="I26" s="328"/>
      <c r="J26" s="328"/>
      <c r="K26" s="328"/>
      <c r="L26" s="328">
        <f t="shared" si="2"/>
        <v>0</v>
      </c>
      <c r="M26" s="328" t="str">
        <f t="shared" si="3"/>
        <v/>
      </c>
      <c r="N26" s="221"/>
    </row>
    <row r="27" spans="1:14" ht="16.5" customHeight="1">
      <c r="A27" s="298"/>
      <c r="B27" s="188"/>
      <c r="C27" s="188"/>
      <c r="D27" s="191"/>
      <c r="E27" s="338"/>
      <c r="F27" s="339"/>
      <c r="G27" s="338"/>
      <c r="H27" s="338"/>
      <c r="I27" s="328"/>
      <c r="J27" s="328"/>
      <c r="K27" s="328"/>
      <c r="L27" s="328">
        <f t="shared" si="2"/>
        <v>0</v>
      </c>
      <c r="M27" s="328" t="str">
        <f t="shared" si="3"/>
        <v/>
      </c>
      <c r="N27" s="221"/>
    </row>
    <row r="28" spans="1:14" ht="16.5" customHeight="1">
      <c r="A28" s="298"/>
      <c r="B28" s="188"/>
      <c r="C28" s="188"/>
      <c r="D28" s="191"/>
      <c r="E28" s="338"/>
      <c r="F28" s="339"/>
      <c r="G28" s="338"/>
      <c r="H28" s="338"/>
      <c r="I28" s="328"/>
      <c r="J28" s="328"/>
      <c r="K28" s="328"/>
      <c r="L28" s="328">
        <f t="shared" si="2"/>
        <v>0</v>
      </c>
      <c r="M28" s="328" t="str">
        <f t="shared" si="3"/>
        <v/>
      </c>
      <c r="N28" s="221"/>
    </row>
    <row r="29" spans="1:14" ht="16.5" customHeight="1">
      <c r="A29" s="298"/>
      <c r="B29" s="188"/>
      <c r="C29" s="188"/>
      <c r="D29" s="191"/>
      <c r="E29" s="338"/>
      <c r="F29" s="339"/>
      <c r="G29" s="338"/>
      <c r="H29" s="338"/>
      <c r="I29" s="328"/>
      <c r="J29" s="328"/>
      <c r="K29" s="328"/>
      <c r="L29" s="328">
        <f t="shared" si="2"/>
        <v>0</v>
      </c>
      <c r="M29" s="328" t="str">
        <f t="shared" si="3"/>
        <v/>
      </c>
      <c r="N29" s="221"/>
    </row>
    <row r="30" spans="1:14" ht="16.5" customHeight="1">
      <c r="A30" s="191"/>
      <c r="B30" s="191"/>
      <c r="C30" s="191"/>
      <c r="D30" s="191"/>
      <c r="E30" s="338"/>
      <c r="F30" s="338"/>
      <c r="G30" s="338"/>
      <c r="H30" s="338"/>
      <c r="I30" s="328"/>
      <c r="J30" s="328"/>
      <c r="K30" s="328"/>
      <c r="L30" s="328">
        <f t="shared" si="2"/>
        <v>0</v>
      </c>
      <c r="M30" s="328" t="str">
        <f t="shared" si="3"/>
        <v/>
      </c>
      <c r="N30" s="221"/>
    </row>
    <row r="31" spans="1:14" ht="16.5" customHeight="1">
      <c r="A31" s="546" t="s">
        <v>334</v>
      </c>
      <c r="B31" s="546"/>
      <c r="C31" s="176"/>
      <c r="D31" s="191"/>
      <c r="E31" s="328">
        <f>ROUND(SUM(E7:E30),2)</f>
        <v>0</v>
      </c>
      <c r="F31" s="328"/>
      <c r="G31" s="328">
        <f>ROUND(SUM(G7:G30),2)</f>
        <v>0</v>
      </c>
      <c r="H31" s="328">
        <f>ROUND(SUM(H7:H30),2)</f>
        <v>0</v>
      </c>
      <c r="I31" s="328"/>
      <c r="J31" s="328"/>
      <c r="K31" s="328">
        <f>ROUND(SUM(K7:K30),2)</f>
        <v>0</v>
      </c>
      <c r="L31" s="328">
        <f t="shared" si="2"/>
        <v>0</v>
      </c>
      <c r="M31" s="328" t="str">
        <f t="shared" si="3"/>
        <v/>
      </c>
      <c r="N31" s="221"/>
    </row>
    <row r="32" spans="1:14" s="82" customFormat="1" ht="15.75" customHeight="1">
      <c r="A32" s="194"/>
      <c r="B32" s="194"/>
      <c r="C32" s="194"/>
      <c r="D32" s="194"/>
      <c r="E32" s="194"/>
      <c r="F32" s="197"/>
      <c r="G32" s="293"/>
      <c r="H32" s="197"/>
      <c r="I32" s="185"/>
      <c r="J32" s="185"/>
      <c r="K32" s="185"/>
      <c r="L32" s="185"/>
      <c r="M32" s="185"/>
      <c r="N32" s="230"/>
    </row>
    <row r="33" spans="1:14" s="82" customFormat="1" ht="15.75" customHeight="1">
      <c r="A33" s="199"/>
      <c r="B33" s="199"/>
      <c r="C33" s="199"/>
      <c r="D33" s="199"/>
      <c r="E33" s="243"/>
      <c r="F33" s="243"/>
      <c r="G33" s="243"/>
      <c r="H33" s="199"/>
      <c r="I33" s="199"/>
      <c r="J33" s="199"/>
      <c r="K33" s="199"/>
      <c r="L33" s="199"/>
      <c r="M33" s="199"/>
      <c r="N33" s="207"/>
    </row>
    <row r="34" spans="1:14" ht="15.75" customHeight="1">
      <c r="A34" s="179"/>
      <c r="B34" s="179"/>
      <c r="C34" s="179"/>
      <c r="D34" s="179"/>
      <c r="E34" s="179"/>
      <c r="F34" s="179"/>
      <c r="G34" s="241"/>
      <c r="H34" s="179"/>
      <c r="I34" s="179"/>
      <c r="J34" s="179"/>
      <c r="K34" s="179"/>
      <c r="L34" s="179"/>
      <c r="M34" s="179"/>
      <c r="N34" s="186"/>
    </row>
    <row r="35" spans="1:14" ht="15.75" customHeight="1">
      <c r="A35" s="179"/>
      <c r="B35" s="179"/>
      <c r="C35" s="179"/>
      <c r="D35" s="179"/>
      <c r="E35" s="179"/>
      <c r="F35" s="179"/>
      <c r="G35" s="241"/>
      <c r="H35" s="179"/>
      <c r="I35" s="179"/>
      <c r="J35" s="179"/>
      <c r="K35" s="179"/>
      <c r="L35" s="179"/>
      <c r="M35" s="179"/>
      <c r="N35" s="186"/>
    </row>
    <row r="36" spans="1:14" ht="15.75" customHeight="1">
      <c r="A36" s="179"/>
      <c r="B36" s="179"/>
      <c r="C36" s="179"/>
      <c r="D36" s="179"/>
      <c r="E36" s="179"/>
      <c r="F36" s="179"/>
      <c r="G36" s="241"/>
      <c r="H36" s="179"/>
      <c r="I36" s="179"/>
      <c r="J36" s="179"/>
      <c r="K36" s="179"/>
      <c r="L36" s="179"/>
      <c r="M36" s="179"/>
      <c r="N36" s="186"/>
    </row>
    <row r="37" spans="1:14" ht="15.75" customHeight="1">
      <c r="A37" s="179"/>
      <c r="B37" s="179"/>
      <c r="C37" s="179"/>
      <c r="D37" s="179"/>
      <c r="E37" s="179"/>
      <c r="F37" s="179"/>
      <c r="G37" s="241"/>
      <c r="H37" s="179"/>
      <c r="I37" s="179"/>
      <c r="J37" s="179"/>
      <c r="K37" s="179"/>
      <c r="L37" s="179"/>
      <c r="M37" s="179"/>
      <c r="N37" s="186"/>
    </row>
    <row r="38" spans="1:14" ht="15.75" customHeight="1">
      <c r="A38" s="179"/>
      <c r="B38" s="179"/>
      <c r="C38" s="179"/>
      <c r="D38" s="179"/>
      <c r="E38" s="179"/>
      <c r="F38" s="179"/>
      <c r="G38" s="241"/>
      <c r="H38" s="179"/>
      <c r="I38" s="179"/>
      <c r="J38" s="179"/>
      <c r="K38" s="179"/>
      <c r="L38" s="179"/>
      <c r="M38" s="179"/>
      <c r="N38" s="186"/>
    </row>
    <row r="39" spans="1:14" ht="15.75" customHeight="1">
      <c r="A39" s="179"/>
      <c r="B39" s="179"/>
      <c r="C39" s="179"/>
      <c r="D39" s="179"/>
      <c r="E39" s="179"/>
      <c r="F39" s="179"/>
      <c r="G39" s="241"/>
      <c r="H39" s="179"/>
      <c r="I39" s="179"/>
      <c r="J39" s="179"/>
      <c r="K39" s="179"/>
      <c r="L39" s="179"/>
      <c r="M39" s="179"/>
      <c r="N39" s="186"/>
    </row>
    <row r="40" spans="1:14" ht="15.75" customHeight="1">
      <c r="A40" s="179"/>
      <c r="B40" s="179"/>
      <c r="C40" s="179"/>
      <c r="D40" s="179"/>
      <c r="E40" s="179"/>
      <c r="F40" s="179"/>
      <c r="G40" s="241"/>
      <c r="H40" s="179"/>
      <c r="I40" s="179"/>
      <c r="J40" s="179"/>
      <c r="K40" s="179"/>
      <c r="L40" s="179"/>
      <c r="M40" s="179"/>
      <c r="N40" s="186"/>
    </row>
    <row r="41" spans="1:14" ht="15.75" customHeight="1">
      <c r="A41" s="179"/>
      <c r="B41" s="179"/>
      <c r="C41" s="179"/>
      <c r="D41" s="179"/>
      <c r="E41" s="179"/>
      <c r="F41" s="179"/>
      <c r="G41" s="241"/>
      <c r="H41" s="179"/>
      <c r="I41" s="179"/>
      <c r="J41" s="179"/>
      <c r="K41" s="179"/>
      <c r="L41" s="179"/>
      <c r="M41" s="179"/>
      <c r="N41" s="186"/>
    </row>
    <row r="42" spans="1:14" ht="15.75" customHeight="1">
      <c r="A42" s="179"/>
      <c r="B42" s="179"/>
      <c r="C42" s="179"/>
      <c r="D42" s="179"/>
      <c r="E42" s="179"/>
      <c r="F42" s="179"/>
      <c r="G42" s="241"/>
      <c r="H42" s="179"/>
      <c r="I42" s="179"/>
      <c r="J42" s="179"/>
      <c r="K42" s="179"/>
      <c r="L42" s="179"/>
      <c r="M42" s="179"/>
      <c r="N42" s="186"/>
    </row>
    <row r="43" spans="1:14" ht="15.75" customHeight="1">
      <c r="A43" s="179"/>
      <c r="B43" s="179"/>
      <c r="C43" s="179"/>
      <c r="D43" s="179"/>
      <c r="E43" s="179"/>
      <c r="F43" s="179"/>
      <c r="G43" s="241"/>
      <c r="H43" s="179"/>
      <c r="I43" s="179"/>
      <c r="J43" s="179"/>
      <c r="K43" s="179"/>
      <c r="L43" s="179"/>
      <c r="M43" s="179"/>
      <c r="N43" s="186"/>
    </row>
    <row r="44" spans="1:14" ht="15.75" customHeight="1">
      <c r="A44" s="179"/>
      <c r="B44" s="179"/>
      <c r="C44" s="179"/>
      <c r="D44" s="179"/>
      <c r="E44" s="179"/>
      <c r="F44" s="179"/>
      <c r="G44" s="241"/>
      <c r="H44" s="179"/>
      <c r="I44" s="179"/>
      <c r="J44" s="179"/>
      <c r="K44" s="179"/>
      <c r="L44" s="179"/>
      <c r="M44" s="179"/>
      <c r="N44" s="186"/>
    </row>
    <row r="45" spans="1:14" ht="15.75" customHeight="1">
      <c r="A45" s="179"/>
      <c r="B45" s="179"/>
      <c r="C45" s="179"/>
      <c r="D45" s="179"/>
      <c r="E45" s="179"/>
      <c r="F45" s="179"/>
      <c r="G45" s="241"/>
      <c r="H45" s="179"/>
      <c r="I45" s="179"/>
      <c r="J45" s="179"/>
      <c r="K45" s="179"/>
      <c r="L45" s="179"/>
      <c r="M45" s="179"/>
      <c r="N45" s="186"/>
    </row>
    <row r="46" spans="1:14" ht="15.75" customHeight="1">
      <c r="A46" s="179"/>
      <c r="B46" s="179"/>
      <c r="C46" s="179"/>
      <c r="D46" s="179"/>
      <c r="E46" s="179"/>
      <c r="F46" s="179"/>
      <c r="G46" s="241"/>
      <c r="H46" s="179"/>
      <c r="I46" s="179"/>
      <c r="J46" s="179"/>
      <c r="K46" s="179"/>
      <c r="L46" s="179"/>
      <c r="M46" s="179"/>
      <c r="N46" s="186"/>
    </row>
    <row r="47" spans="1:14" ht="15.75" customHeight="1">
      <c r="A47" s="179"/>
      <c r="B47" s="179"/>
      <c r="C47" s="179"/>
      <c r="D47" s="179"/>
      <c r="E47" s="179"/>
      <c r="F47" s="179"/>
      <c r="G47" s="241"/>
      <c r="H47" s="179"/>
      <c r="I47" s="179"/>
      <c r="J47" s="179"/>
      <c r="K47" s="179"/>
      <c r="L47" s="179"/>
      <c r="M47" s="179"/>
      <c r="N47" s="186"/>
    </row>
    <row r="48" spans="1:14" ht="15.75" customHeight="1">
      <c r="A48" s="179"/>
      <c r="B48" s="179"/>
      <c r="C48" s="179"/>
      <c r="D48" s="179"/>
      <c r="E48" s="179"/>
      <c r="F48" s="179"/>
      <c r="G48" s="241"/>
      <c r="H48" s="179"/>
      <c r="I48" s="179"/>
      <c r="J48" s="179"/>
      <c r="K48" s="179"/>
      <c r="L48" s="179"/>
      <c r="M48" s="179"/>
      <c r="N48" s="186"/>
    </row>
    <row r="49" spans="1:14" ht="15.75" customHeight="1">
      <c r="A49" s="179"/>
      <c r="B49" s="179"/>
      <c r="C49" s="179"/>
      <c r="D49" s="179"/>
      <c r="E49" s="179"/>
      <c r="F49" s="179"/>
      <c r="G49" s="241"/>
      <c r="H49" s="179"/>
      <c r="I49" s="179"/>
      <c r="J49" s="179"/>
      <c r="K49" s="179"/>
      <c r="L49" s="179"/>
      <c r="M49" s="179"/>
      <c r="N49" s="186"/>
    </row>
    <row r="50" spans="1:14" ht="15.75" customHeight="1">
      <c r="A50" s="179"/>
      <c r="B50" s="179"/>
      <c r="C50" s="179"/>
      <c r="D50" s="179"/>
      <c r="E50" s="179"/>
      <c r="F50" s="179"/>
      <c r="G50" s="241"/>
      <c r="H50" s="179"/>
      <c r="I50" s="179"/>
      <c r="J50" s="179"/>
      <c r="K50" s="179"/>
      <c r="L50" s="179"/>
      <c r="M50" s="179"/>
      <c r="N50" s="186"/>
    </row>
    <row r="51" spans="1:14" ht="15.75" customHeight="1">
      <c r="A51" s="179"/>
      <c r="B51" s="179"/>
      <c r="C51" s="179"/>
      <c r="D51" s="179"/>
      <c r="E51" s="179"/>
      <c r="F51" s="179"/>
      <c r="G51" s="241"/>
      <c r="H51" s="179"/>
      <c r="I51" s="179"/>
      <c r="J51" s="179"/>
      <c r="K51" s="179"/>
      <c r="L51" s="179"/>
      <c r="M51" s="179"/>
      <c r="N51" s="186"/>
    </row>
    <row r="52" spans="1:14" ht="15.75" customHeight="1">
      <c r="A52" s="179"/>
      <c r="B52" s="179"/>
      <c r="C52" s="179"/>
      <c r="D52" s="179"/>
      <c r="E52" s="179"/>
      <c r="F52" s="179"/>
      <c r="G52" s="241"/>
      <c r="H52" s="179"/>
      <c r="I52" s="179"/>
      <c r="J52" s="179"/>
      <c r="K52" s="179"/>
      <c r="L52" s="179"/>
      <c r="M52" s="179"/>
      <c r="N52" s="186"/>
    </row>
    <row r="53" spans="1:14" ht="15.75" customHeight="1">
      <c r="A53" s="179"/>
      <c r="B53" s="179"/>
      <c r="C53" s="179"/>
      <c r="D53" s="179"/>
      <c r="E53" s="179"/>
      <c r="F53" s="179"/>
      <c r="G53" s="241"/>
      <c r="H53" s="179"/>
      <c r="I53" s="179"/>
      <c r="J53" s="179"/>
      <c r="K53" s="179"/>
      <c r="L53" s="179"/>
      <c r="M53" s="179"/>
      <c r="N53" s="186"/>
    </row>
    <row r="54" spans="1:14" ht="15.75" customHeight="1">
      <c r="A54" s="179"/>
      <c r="B54" s="179"/>
      <c r="C54" s="179"/>
      <c r="D54" s="179"/>
      <c r="E54" s="179"/>
      <c r="F54" s="179"/>
      <c r="G54" s="241"/>
      <c r="H54" s="179"/>
      <c r="I54" s="179"/>
      <c r="J54" s="179"/>
      <c r="K54" s="179"/>
      <c r="L54" s="179"/>
      <c r="M54" s="179"/>
      <c r="N54" s="186"/>
    </row>
    <row r="55" spans="1:14" ht="15.75" customHeight="1">
      <c r="A55" s="179"/>
      <c r="B55" s="179"/>
      <c r="C55" s="179"/>
      <c r="D55" s="179"/>
      <c r="E55" s="179"/>
      <c r="F55" s="179"/>
      <c r="G55" s="241"/>
      <c r="H55" s="179"/>
      <c r="I55" s="179"/>
      <c r="J55" s="179"/>
      <c r="K55" s="179"/>
      <c r="L55" s="179"/>
      <c r="M55" s="179"/>
      <c r="N55" s="186"/>
    </row>
    <row r="56" spans="1:14" ht="15.75" customHeight="1">
      <c r="A56" s="179"/>
      <c r="B56" s="179"/>
      <c r="C56" s="179"/>
      <c r="D56" s="179"/>
      <c r="E56" s="179"/>
      <c r="F56" s="179"/>
      <c r="G56" s="241"/>
      <c r="H56" s="179"/>
      <c r="I56" s="179"/>
      <c r="J56" s="179"/>
      <c r="K56" s="179"/>
      <c r="L56" s="179"/>
      <c r="M56" s="179"/>
      <c r="N56" s="186"/>
    </row>
    <row r="57" spans="1:14" ht="15.75" customHeight="1">
      <c r="A57" s="179"/>
      <c r="B57" s="179"/>
      <c r="C57" s="179"/>
      <c r="D57" s="179"/>
      <c r="E57" s="179"/>
      <c r="F57" s="179"/>
      <c r="G57" s="241"/>
      <c r="H57" s="179"/>
      <c r="I57" s="179"/>
      <c r="J57" s="179"/>
      <c r="K57" s="179"/>
      <c r="L57" s="179"/>
      <c r="M57" s="179"/>
      <c r="N57" s="186"/>
    </row>
    <row r="58" spans="1:14" ht="15.75" customHeight="1">
      <c r="A58" s="179"/>
      <c r="B58" s="179"/>
      <c r="C58" s="179"/>
      <c r="D58" s="179"/>
      <c r="E58" s="179"/>
      <c r="F58" s="179"/>
      <c r="G58" s="241"/>
      <c r="H58" s="179"/>
      <c r="I58" s="179"/>
      <c r="J58" s="179"/>
      <c r="K58" s="179"/>
      <c r="L58" s="179"/>
      <c r="M58" s="179"/>
      <c r="N58" s="186"/>
    </row>
    <row r="59" spans="1:14" ht="15.75" customHeight="1">
      <c r="A59" s="179"/>
      <c r="B59" s="179"/>
      <c r="C59" s="179"/>
      <c r="D59" s="179"/>
      <c r="E59" s="179"/>
      <c r="F59" s="179"/>
      <c r="G59" s="241"/>
      <c r="H59" s="179"/>
      <c r="I59" s="179"/>
      <c r="J59" s="179"/>
      <c r="K59" s="179"/>
      <c r="L59" s="179"/>
      <c r="M59" s="179"/>
      <c r="N59" s="186"/>
    </row>
    <row r="60" spans="1:14" ht="15.75" customHeight="1">
      <c r="A60" s="179"/>
      <c r="B60" s="179"/>
      <c r="C60" s="179"/>
      <c r="D60" s="179"/>
      <c r="E60" s="179"/>
      <c r="F60" s="179"/>
      <c r="G60" s="241"/>
      <c r="H60" s="179"/>
      <c r="I60" s="179"/>
      <c r="J60" s="179"/>
      <c r="K60" s="179"/>
      <c r="L60" s="179"/>
      <c r="M60" s="179"/>
      <c r="N60" s="186"/>
    </row>
    <row r="61" spans="1:14" ht="15.75" customHeight="1">
      <c r="A61" s="179"/>
      <c r="B61" s="179"/>
      <c r="C61" s="179"/>
      <c r="D61" s="179"/>
      <c r="E61" s="179"/>
      <c r="F61" s="179"/>
      <c r="G61" s="241"/>
      <c r="H61" s="179"/>
      <c r="I61" s="179"/>
      <c r="J61" s="179"/>
      <c r="K61" s="179"/>
      <c r="L61" s="179"/>
      <c r="M61" s="179"/>
      <c r="N61" s="186"/>
    </row>
    <row r="62" spans="1:14" ht="15.75" customHeight="1">
      <c r="A62" s="179"/>
      <c r="B62" s="179"/>
      <c r="C62" s="179"/>
      <c r="D62" s="179"/>
      <c r="E62" s="179"/>
      <c r="F62" s="179"/>
      <c r="G62" s="241"/>
      <c r="H62" s="179"/>
      <c r="I62" s="179"/>
      <c r="J62" s="179"/>
      <c r="K62" s="179"/>
      <c r="L62" s="179"/>
      <c r="M62" s="179"/>
      <c r="N62" s="186"/>
    </row>
    <row r="63" spans="1:14" ht="15.75" customHeight="1">
      <c r="A63" s="179"/>
      <c r="B63" s="179"/>
      <c r="C63" s="179"/>
      <c r="D63" s="179"/>
      <c r="E63" s="179"/>
      <c r="F63" s="179"/>
      <c r="G63" s="241"/>
      <c r="H63" s="179"/>
      <c r="I63" s="179"/>
      <c r="J63" s="179"/>
      <c r="K63" s="179"/>
      <c r="L63" s="179"/>
      <c r="M63" s="179"/>
      <c r="N63" s="186"/>
    </row>
    <row r="64" spans="1:14" ht="15.75" customHeight="1">
      <c r="A64" s="179"/>
      <c r="B64" s="179"/>
      <c r="C64" s="179"/>
      <c r="D64" s="179"/>
      <c r="E64" s="179"/>
      <c r="F64" s="179"/>
      <c r="G64" s="241"/>
      <c r="H64" s="179"/>
      <c r="I64" s="179"/>
      <c r="J64" s="179"/>
      <c r="K64" s="179"/>
      <c r="L64" s="179"/>
      <c r="M64" s="179"/>
      <c r="N64" s="186"/>
    </row>
    <row r="65" spans="1:14" ht="15.75" customHeight="1">
      <c r="A65" s="179"/>
      <c r="B65" s="179"/>
      <c r="C65" s="179"/>
      <c r="D65" s="179"/>
      <c r="E65" s="179"/>
      <c r="F65" s="179"/>
      <c r="G65" s="241"/>
      <c r="H65" s="179"/>
      <c r="I65" s="179"/>
      <c r="J65" s="179"/>
      <c r="K65" s="179"/>
      <c r="L65" s="179"/>
      <c r="M65" s="179"/>
      <c r="N65" s="186"/>
    </row>
    <row r="66" spans="1:14" ht="15.75" customHeight="1">
      <c r="A66" s="179"/>
      <c r="B66" s="179"/>
      <c r="C66" s="179"/>
      <c r="D66" s="179"/>
      <c r="E66" s="179"/>
      <c r="F66" s="179"/>
      <c r="G66" s="241"/>
      <c r="H66" s="179"/>
      <c r="I66" s="179"/>
      <c r="J66" s="179"/>
      <c r="K66" s="179"/>
      <c r="L66" s="179"/>
      <c r="M66" s="179"/>
      <c r="N66" s="186"/>
    </row>
    <row r="67" spans="1:14" ht="15.75" customHeight="1">
      <c r="A67" s="179"/>
      <c r="B67" s="179"/>
      <c r="C67" s="179"/>
      <c r="D67" s="179"/>
      <c r="E67" s="179"/>
      <c r="F67" s="179"/>
      <c r="G67" s="241"/>
      <c r="H67" s="179"/>
      <c r="I67" s="179"/>
      <c r="J67" s="179"/>
      <c r="K67" s="179"/>
      <c r="L67" s="179"/>
      <c r="M67" s="179"/>
      <c r="N67" s="186"/>
    </row>
    <row r="68" spans="1:14" ht="15.75" customHeight="1">
      <c r="A68" s="179"/>
      <c r="B68" s="179"/>
      <c r="C68" s="179"/>
      <c r="D68" s="179"/>
      <c r="E68" s="179"/>
      <c r="F68" s="179"/>
      <c r="G68" s="241"/>
      <c r="H68" s="179"/>
      <c r="I68" s="179"/>
      <c r="J68" s="179"/>
      <c r="K68" s="179"/>
      <c r="L68" s="179"/>
      <c r="M68" s="179"/>
      <c r="N68" s="186"/>
    </row>
    <row r="69" spans="1:14" ht="15.75" customHeight="1">
      <c r="A69" s="179"/>
      <c r="B69" s="179"/>
      <c r="C69" s="179"/>
      <c r="D69" s="179"/>
      <c r="E69" s="179"/>
      <c r="F69" s="179"/>
      <c r="G69" s="241"/>
      <c r="H69" s="179"/>
      <c r="I69" s="179"/>
      <c r="J69" s="179"/>
      <c r="K69" s="179"/>
      <c r="L69" s="179"/>
      <c r="M69" s="179"/>
      <c r="N69" s="186"/>
    </row>
    <row r="70" spans="1:14" ht="15.75" customHeight="1">
      <c r="A70" s="179"/>
      <c r="B70" s="179"/>
      <c r="C70" s="179"/>
      <c r="D70" s="179"/>
      <c r="E70" s="179"/>
      <c r="F70" s="179"/>
      <c r="G70" s="241"/>
      <c r="H70" s="179"/>
      <c r="I70" s="179"/>
      <c r="J70" s="179"/>
      <c r="K70" s="179"/>
      <c r="L70" s="179"/>
      <c r="M70" s="179"/>
      <c r="N70" s="186"/>
    </row>
    <row r="71" spans="1:14" ht="15.75" customHeight="1">
      <c r="A71" s="179"/>
      <c r="B71" s="179"/>
      <c r="C71" s="179"/>
      <c r="D71" s="179"/>
      <c r="E71" s="179"/>
      <c r="F71" s="179"/>
      <c r="G71" s="241"/>
      <c r="H71" s="179"/>
      <c r="I71" s="179"/>
      <c r="J71" s="179"/>
      <c r="K71" s="179"/>
      <c r="L71" s="179"/>
      <c r="M71" s="179"/>
      <c r="N71" s="186"/>
    </row>
    <row r="72" spans="1:14" ht="15.75" customHeight="1">
      <c r="A72" s="179"/>
      <c r="B72" s="179"/>
      <c r="C72" s="179"/>
      <c r="D72" s="179"/>
      <c r="E72" s="179"/>
      <c r="F72" s="179"/>
      <c r="G72" s="241"/>
      <c r="H72" s="179"/>
      <c r="I72" s="179"/>
      <c r="J72" s="179"/>
      <c r="K72" s="179"/>
      <c r="L72" s="179"/>
      <c r="M72" s="179"/>
      <c r="N72" s="186"/>
    </row>
    <row r="73" spans="1:14" ht="15.75" customHeight="1">
      <c r="A73" s="179"/>
      <c r="B73" s="179"/>
      <c r="C73" s="179"/>
      <c r="D73" s="179"/>
      <c r="E73" s="179"/>
      <c r="F73" s="179"/>
      <c r="G73" s="241"/>
      <c r="H73" s="179"/>
      <c r="I73" s="179"/>
      <c r="J73" s="179"/>
      <c r="K73" s="179"/>
      <c r="L73" s="179"/>
      <c r="M73" s="179"/>
      <c r="N73" s="186"/>
    </row>
    <row r="74" spans="1:14" ht="15.75" customHeight="1">
      <c r="A74" s="187"/>
      <c r="B74" s="187"/>
      <c r="C74" s="187"/>
      <c r="D74" s="187"/>
      <c r="E74" s="187"/>
      <c r="F74" s="187"/>
      <c r="G74" s="244"/>
      <c r="H74" s="187"/>
      <c r="I74" s="187"/>
      <c r="J74" s="187"/>
      <c r="K74" s="187"/>
      <c r="L74" s="187"/>
      <c r="M74" s="187"/>
      <c r="N74" s="186"/>
    </row>
    <row r="75" spans="1:14" ht="15.75" customHeight="1">
      <c r="A75" s="187"/>
      <c r="B75" s="187"/>
      <c r="C75" s="187"/>
      <c r="D75" s="187"/>
      <c r="E75" s="187"/>
      <c r="F75" s="187"/>
      <c r="G75" s="244"/>
      <c r="H75" s="187"/>
      <c r="I75" s="187"/>
      <c r="J75" s="187"/>
      <c r="K75" s="187"/>
      <c r="L75" s="187"/>
      <c r="M75" s="187"/>
      <c r="N75" s="186"/>
    </row>
    <row r="76" spans="1:14" ht="15.75" customHeight="1">
      <c r="A76" s="187"/>
      <c r="B76" s="187"/>
      <c r="C76" s="187"/>
      <c r="D76" s="187"/>
      <c r="E76" s="187"/>
      <c r="F76" s="187"/>
      <c r="G76" s="244"/>
      <c r="H76" s="187"/>
      <c r="I76" s="187"/>
      <c r="J76" s="187"/>
      <c r="K76" s="187"/>
      <c r="L76" s="187"/>
      <c r="M76" s="187"/>
      <c r="N76" s="186"/>
    </row>
    <row r="77" spans="1:14" ht="15.75" customHeight="1">
      <c r="A77" s="187"/>
      <c r="B77" s="187"/>
      <c r="C77" s="187"/>
      <c r="D77" s="187"/>
      <c r="E77" s="187"/>
      <c r="F77" s="187"/>
      <c r="G77" s="244"/>
      <c r="H77" s="187"/>
      <c r="I77" s="187"/>
      <c r="J77" s="187"/>
      <c r="K77" s="187"/>
      <c r="L77" s="187"/>
      <c r="M77" s="187"/>
      <c r="N77" s="186"/>
    </row>
    <row r="78" spans="1:14" ht="15.75" customHeight="1">
      <c r="A78" s="187"/>
      <c r="B78" s="187"/>
      <c r="C78" s="187"/>
      <c r="D78" s="187"/>
      <c r="E78" s="187"/>
      <c r="F78" s="187"/>
      <c r="G78" s="244"/>
      <c r="H78" s="187"/>
      <c r="I78" s="187"/>
      <c r="J78" s="187"/>
      <c r="K78" s="187"/>
      <c r="L78" s="187"/>
      <c r="M78" s="187"/>
      <c r="N78" s="186"/>
    </row>
    <row r="79" spans="1:14" ht="15.75" customHeight="1">
      <c r="A79" s="187"/>
      <c r="B79" s="187"/>
      <c r="C79" s="187"/>
      <c r="D79" s="187"/>
      <c r="E79" s="187"/>
      <c r="F79" s="187"/>
      <c r="G79" s="244"/>
      <c r="H79" s="187"/>
      <c r="I79" s="187"/>
      <c r="J79" s="187"/>
      <c r="K79" s="187"/>
      <c r="L79" s="187"/>
      <c r="M79" s="187"/>
      <c r="N79" s="186"/>
    </row>
    <row r="80" spans="1:14" ht="15.75" customHeight="1">
      <c r="A80" s="102"/>
      <c r="B80" s="102"/>
      <c r="C80" s="102"/>
      <c r="D80" s="102"/>
      <c r="E80" s="102"/>
      <c r="F80" s="102"/>
      <c r="G80" s="173"/>
      <c r="H80" s="102"/>
      <c r="I80" s="102"/>
      <c r="J80" s="102"/>
      <c r="K80" s="102"/>
      <c r="L80" s="102"/>
      <c r="M80" s="102"/>
    </row>
    <row r="81" spans="1:13" ht="15.75" customHeight="1">
      <c r="A81" s="102"/>
      <c r="B81" s="102"/>
      <c r="C81" s="102"/>
      <c r="D81" s="102"/>
      <c r="E81" s="102"/>
      <c r="F81" s="102"/>
      <c r="G81" s="173"/>
      <c r="H81" s="102"/>
      <c r="I81" s="102"/>
      <c r="J81" s="102"/>
      <c r="K81" s="102"/>
      <c r="L81" s="102"/>
      <c r="M81" s="102"/>
    </row>
    <row r="82" spans="1:13" ht="15.75" customHeight="1">
      <c r="A82" s="102"/>
      <c r="B82" s="102"/>
      <c r="C82" s="102"/>
      <c r="D82" s="102"/>
      <c r="E82" s="102"/>
      <c r="F82" s="102"/>
      <c r="G82" s="173"/>
      <c r="H82" s="102"/>
      <c r="I82" s="102"/>
      <c r="J82" s="102"/>
      <c r="K82" s="102"/>
      <c r="L82" s="102"/>
      <c r="M82" s="102"/>
    </row>
    <row r="83" spans="1:13" ht="15.75" customHeight="1">
      <c r="A83" s="102"/>
      <c r="B83" s="102"/>
      <c r="C83" s="102"/>
      <c r="D83" s="102"/>
      <c r="E83" s="102"/>
      <c r="F83" s="102"/>
      <c r="G83" s="173"/>
      <c r="H83" s="102"/>
      <c r="I83" s="102"/>
      <c r="J83" s="102"/>
      <c r="K83" s="102"/>
      <c r="L83" s="102"/>
      <c r="M83" s="102"/>
    </row>
    <row r="84" spans="1:13" ht="15.75" customHeight="1">
      <c r="A84" s="102"/>
      <c r="B84" s="102"/>
      <c r="C84" s="102"/>
      <c r="D84" s="102"/>
      <c r="E84" s="102"/>
      <c r="F84" s="102"/>
      <c r="G84" s="173"/>
      <c r="H84" s="102"/>
      <c r="I84" s="102"/>
      <c r="J84" s="102"/>
      <c r="K84" s="102"/>
      <c r="L84" s="102"/>
      <c r="M84" s="102"/>
    </row>
    <row r="85" spans="1:13" ht="15.75" customHeight="1">
      <c r="A85" s="102"/>
      <c r="B85" s="102"/>
      <c r="C85" s="102"/>
      <c r="D85" s="102"/>
      <c r="E85" s="102"/>
      <c r="F85" s="102"/>
      <c r="G85" s="173"/>
      <c r="H85" s="102"/>
      <c r="I85" s="102"/>
      <c r="J85" s="102"/>
      <c r="K85" s="102"/>
      <c r="L85" s="102"/>
      <c r="M85" s="102"/>
    </row>
    <row r="86" spans="1:13" ht="15.75" customHeight="1">
      <c r="A86" s="102"/>
      <c r="B86" s="102"/>
      <c r="C86" s="102"/>
      <c r="D86" s="102"/>
      <c r="E86" s="102"/>
      <c r="F86" s="102"/>
      <c r="G86" s="173"/>
      <c r="H86" s="102"/>
      <c r="I86" s="102"/>
      <c r="J86" s="102"/>
      <c r="K86" s="102"/>
      <c r="L86" s="102"/>
      <c r="M86" s="102"/>
    </row>
    <row r="87" spans="1:13" ht="15.75" customHeight="1">
      <c r="A87" s="102"/>
      <c r="B87" s="102"/>
      <c r="C87" s="102"/>
      <c r="D87" s="102"/>
      <c r="E87" s="102"/>
      <c r="F87" s="102"/>
      <c r="G87" s="173"/>
      <c r="H87" s="102"/>
      <c r="I87" s="102"/>
      <c r="J87" s="102"/>
      <c r="K87" s="102"/>
      <c r="L87" s="102"/>
      <c r="M87" s="102"/>
    </row>
    <row r="88" spans="1:13" ht="15.75" customHeight="1">
      <c r="A88" s="102"/>
      <c r="B88" s="102"/>
      <c r="C88" s="102"/>
      <c r="D88" s="102"/>
      <c r="E88" s="102"/>
      <c r="F88" s="102"/>
      <c r="G88" s="173"/>
      <c r="H88" s="102"/>
      <c r="I88" s="102"/>
      <c r="J88" s="102"/>
      <c r="K88" s="102"/>
      <c r="L88" s="102"/>
      <c r="M88" s="102"/>
    </row>
  </sheetData>
  <mergeCells count="12">
    <mergeCell ref="A31:B31"/>
    <mergeCell ref="C5:C6"/>
    <mergeCell ref="H5:K5"/>
    <mergeCell ref="A1:N1"/>
    <mergeCell ref="A2:N2"/>
    <mergeCell ref="A5:A6"/>
    <mergeCell ref="B5:B6"/>
    <mergeCell ref="D5:D6"/>
    <mergeCell ref="E5:G5"/>
    <mergeCell ref="M5:M6"/>
    <mergeCell ref="N5:N6"/>
    <mergeCell ref="L5:L6"/>
  </mergeCells>
  <phoneticPr fontId="8"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Q90"/>
  <sheetViews>
    <sheetView view="pageBreakPreview" zoomScaleNormal="100" zoomScaleSheetLayoutView="100" workbookViewId="0">
      <selection activeCell="H13" sqref="H13"/>
    </sheetView>
  </sheetViews>
  <sheetFormatPr defaultColWidth="9" defaultRowHeight="15.75" customHeight="1" outlineLevelCol="1"/>
  <cols>
    <col min="1" max="1" width="5.75" style="2" customWidth="1"/>
    <col min="2" max="2" width="18" style="2" customWidth="1"/>
    <col min="3" max="3" width="19" style="2" customWidth="1"/>
    <col min="4" max="4" width="5.125" style="2" customWidth="1"/>
    <col min="5" max="5" width="12.125" style="2" customWidth="1" outlineLevel="1"/>
    <col min="6" max="6" width="7.5" style="19" customWidth="1"/>
    <col min="7" max="7" width="13.375" style="19" customWidth="1"/>
    <col min="8" max="9" width="8.625" style="19" customWidth="1"/>
    <col min="10" max="10" width="13.75" style="19" customWidth="1"/>
    <col min="11" max="11" width="10.75" style="19" customWidth="1"/>
    <col min="12" max="12" width="8.75" style="19" customWidth="1"/>
    <col min="13" max="13" width="9.5" style="2" customWidth="1"/>
    <col min="14" max="16384" width="9" style="2"/>
  </cols>
  <sheetData>
    <row r="1" spans="1:17" s="15" customFormat="1" ht="30" customHeight="1">
      <c r="A1" s="519" t="s">
        <v>211</v>
      </c>
      <c r="B1" s="519"/>
      <c r="C1" s="519"/>
      <c r="D1" s="519"/>
      <c r="E1" s="519"/>
      <c r="F1" s="519"/>
      <c r="G1" s="519"/>
      <c r="H1" s="519"/>
      <c r="I1" s="519"/>
      <c r="J1" s="519"/>
      <c r="K1" s="519"/>
      <c r="L1" s="519"/>
      <c r="M1" s="519"/>
    </row>
    <row r="2" spans="1:17" ht="16.5" customHeight="1">
      <c r="A2" s="518" t="str">
        <f>公用信息!A8</f>
        <v>评估基准日：2018年11月30日</v>
      </c>
      <c r="B2" s="518"/>
      <c r="C2" s="518"/>
      <c r="D2" s="518"/>
      <c r="E2" s="518"/>
      <c r="F2" s="518"/>
      <c r="G2" s="518"/>
      <c r="H2" s="537"/>
      <c r="I2" s="537"/>
      <c r="J2" s="537"/>
      <c r="K2" s="537"/>
      <c r="L2" s="537"/>
      <c r="M2" s="537"/>
      <c r="N2" s="90"/>
      <c r="O2" s="90"/>
      <c r="P2" s="90"/>
    </row>
    <row r="3" spans="1:17" ht="16.5" customHeight="1">
      <c r="A3" s="91"/>
      <c r="B3" s="91"/>
      <c r="C3" s="296"/>
      <c r="D3" s="91"/>
      <c r="E3" s="91"/>
      <c r="F3" s="91"/>
      <c r="G3" s="91"/>
      <c r="H3" s="157"/>
      <c r="I3" s="157"/>
      <c r="J3" s="157"/>
      <c r="K3" s="157"/>
      <c r="L3" s="157"/>
      <c r="M3" s="155" t="s">
        <v>549</v>
      </c>
      <c r="N3" s="90"/>
      <c r="O3" s="90"/>
      <c r="P3" s="90"/>
    </row>
    <row r="4" spans="1:17" ht="16.5" customHeight="1">
      <c r="A4" s="89" t="str">
        <f>公用信息!A5</f>
        <v>被评估单位：中国劳动关系学院</v>
      </c>
      <c r="B4" s="90"/>
      <c r="C4" s="90"/>
      <c r="D4" s="90"/>
      <c r="E4" s="90"/>
      <c r="F4" s="161"/>
      <c r="G4" s="161"/>
      <c r="H4" s="161"/>
      <c r="I4" s="161"/>
      <c r="J4" s="161"/>
      <c r="K4" s="161"/>
      <c r="L4" s="161"/>
      <c r="M4" s="156" t="s">
        <v>291</v>
      </c>
      <c r="N4" s="90"/>
      <c r="O4" s="90"/>
      <c r="P4" s="90"/>
    </row>
    <row r="5" spans="1:17" s="16" customFormat="1" ht="16.5" customHeight="1">
      <c r="A5" s="546" t="s">
        <v>36</v>
      </c>
      <c r="B5" s="556" t="s">
        <v>834</v>
      </c>
      <c r="C5" s="556" t="s">
        <v>833</v>
      </c>
      <c r="D5" s="549" t="s">
        <v>436</v>
      </c>
      <c r="E5" s="522" t="s">
        <v>51</v>
      </c>
      <c r="F5" s="557"/>
      <c r="G5" s="523"/>
      <c r="H5" s="546" t="s">
        <v>52</v>
      </c>
      <c r="I5" s="546"/>
      <c r="J5" s="546"/>
      <c r="K5" s="549" t="s">
        <v>321</v>
      </c>
      <c r="L5" s="546" t="s">
        <v>357</v>
      </c>
      <c r="M5" s="546" t="s">
        <v>331</v>
      </c>
      <c r="N5" s="245"/>
      <c r="O5" s="245"/>
      <c r="P5" s="245"/>
      <c r="Q5" s="265"/>
    </row>
    <row r="6" spans="1:17" s="16" customFormat="1" ht="16.5" customHeight="1">
      <c r="A6" s="546"/>
      <c r="B6" s="546"/>
      <c r="C6" s="546"/>
      <c r="D6" s="550"/>
      <c r="E6" s="176" t="s">
        <v>437</v>
      </c>
      <c r="F6" s="176" t="s">
        <v>454</v>
      </c>
      <c r="G6" s="176" t="s">
        <v>455</v>
      </c>
      <c r="H6" s="176" t="s">
        <v>456</v>
      </c>
      <c r="I6" s="298" t="s">
        <v>454</v>
      </c>
      <c r="J6" s="176" t="s">
        <v>455</v>
      </c>
      <c r="K6" s="550"/>
      <c r="L6" s="546"/>
      <c r="M6" s="546"/>
      <c r="N6" s="245"/>
      <c r="O6" s="245"/>
      <c r="P6" s="245"/>
      <c r="Q6" s="265"/>
    </row>
    <row r="7" spans="1:17" s="24" customFormat="1" ht="16.5" customHeight="1">
      <c r="A7" s="209"/>
      <c r="B7" s="225"/>
      <c r="C7" s="242"/>
      <c r="D7" s="236"/>
      <c r="E7" s="328"/>
      <c r="F7" s="338" t="s">
        <v>26</v>
      </c>
      <c r="G7" s="338"/>
      <c r="H7" s="338"/>
      <c r="I7" s="340"/>
      <c r="J7" s="338"/>
      <c r="K7" s="328">
        <f>J7-G7</f>
        <v>0</v>
      </c>
      <c r="L7" s="328" t="str">
        <f>IF(G7=0,"",K7/G7*100)</f>
        <v/>
      </c>
      <c r="M7" s="191"/>
      <c r="N7" s="239"/>
      <c r="O7" s="239"/>
      <c r="P7" s="239"/>
      <c r="Q7" s="240"/>
    </row>
    <row r="8" spans="1:17" ht="16.5" customHeight="1">
      <c r="A8" s="176"/>
      <c r="B8" s="188"/>
      <c r="C8" s="188"/>
      <c r="D8" s="191"/>
      <c r="E8" s="328"/>
      <c r="F8" s="338" t="s">
        <v>26</v>
      </c>
      <c r="G8" s="338"/>
      <c r="H8" s="338"/>
      <c r="I8" s="338"/>
      <c r="J8" s="338"/>
      <c r="K8" s="328">
        <f t="shared" ref="K8:K32" si="0">J8-G8</f>
        <v>0</v>
      </c>
      <c r="L8" s="328" t="str">
        <f t="shared" ref="L8:L32" si="1">IF(G8=0,"",K8/G8*100)</f>
        <v/>
      </c>
      <c r="M8" s="191"/>
      <c r="N8" s="179"/>
      <c r="O8" s="179"/>
      <c r="P8" s="179"/>
      <c r="Q8" s="186"/>
    </row>
    <row r="9" spans="1:17" ht="16.5" customHeight="1">
      <c r="A9" s="298"/>
      <c r="B9" s="188"/>
      <c r="C9" s="188"/>
      <c r="D9" s="191"/>
      <c r="E9" s="328"/>
      <c r="F9" s="338"/>
      <c r="G9" s="338"/>
      <c r="H9" s="338"/>
      <c r="I9" s="338"/>
      <c r="J9" s="338"/>
      <c r="K9" s="328">
        <f t="shared" si="0"/>
        <v>0</v>
      </c>
      <c r="L9" s="328" t="str">
        <f t="shared" si="1"/>
        <v/>
      </c>
      <c r="M9" s="191"/>
      <c r="N9" s="179"/>
      <c r="O9" s="179"/>
      <c r="P9" s="179"/>
      <c r="Q9" s="186"/>
    </row>
    <row r="10" spans="1:17" ht="16.5" customHeight="1">
      <c r="A10" s="298"/>
      <c r="B10" s="188"/>
      <c r="C10" s="188"/>
      <c r="D10" s="191"/>
      <c r="E10" s="328"/>
      <c r="F10" s="338"/>
      <c r="G10" s="338"/>
      <c r="H10" s="338"/>
      <c r="I10" s="338"/>
      <c r="J10" s="338"/>
      <c r="K10" s="328">
        <f t="shared" si="0"/>
        <v>0</v>
      </c>
      <c r="L10" s="328" t="str">
        <f t="shared" si="1"/>
        <v/>
      </c>
      <c r="M10" s="191"/>
      <c r="N10" s="179"/>
      <c r="O10" s="179"/>
      <c r="P10" s="179"/>
      <c r="Q10" s="186"/>
    </row>
    <row r="11" spans="1:17" ht="16.5" customHeight="1">
      <c r="A11" s="298"/>
      <c r="B11" s="188"/>
      <c r="C11" s="188"/>
      <c r="D11" s="191"/>
      <c r="E11" s="328"/>
      <c r="F11" s="338"/>
      <c r="G11" s="338"/>
      <c r="H11" s="338"/>
      <c r="I11" s="338"/>
      <c r="J11" s="338"/>
      <c r="K11" s="328">
        <f t="shared" si="0"/>
        <v>0</v>
      </c>
      <c r="L11" s="328" t="str">
        <f t="shared" si="1"/>
        <v/>
      </c>
      <c r="M11" s="191"/>
      <c r="N11" s="179"/>
      <c r="O11" s="179"/>
      <c r="P11" s="179"/>
      <c r="Q11" s="186"/>
    </row>
    <row r="12" spans="1:17" ht="16.5" customHeight="1">
      <c r="A12" s="298"/>
      <c r="B12" s="188"/>
      <c r="C12" s="188"/>
      <c r="D12" s="191"/>
      <c r="E12" s="328"/>
      <c r="F12" s="338"/>
      <c r="G12" s="338"/>
      <c r="H12" s="338"/>
      <c r="I12" s="338"/>
      <c r="J12" s="338"/>
      <c r="K12" s="328">
        <f t="shared" si="0"/>
        <v>0</v>
      </c>
      <c r="L12" s="328" t="str">
        <f t="shared" si="1"/>
        <v/>
      </c>
      <c r="M12" s="191"/>
      <c r="N12" s="179"/>
      <c r="O12" s="179"/>
      <c r="P12" s="179"/>
      <c r="Q12" s="186"/>
    </row>
    <row r="13" spans="1:17" ht="17.25" customHeight="1">
      <c r="A13" s="176"/>
      <c r="B13" s="188"/>
      <c r="C13" s="188"/>
      <c r="D13" s="191"/>
      <c r="E13" s="328"/>
      <c r="F13" s="338" t="s">
        <v>26</v>
      </c>
      <c r="G13" s="338"/>
      <c r="H13" s="338"/>
      <c r="I13" s="338"/>
      <c r="J13" s="338"/>
      <c r="K13" s="328">
        <f t="shared" si="0"/>
        <v>0</v>
      </c>
      <c r="L13" s="328" t="str">
        <f t="shared" si="1"/>
        <v/>
      </c>
      <c r="M13" s="191"/>
      <c r="N13" s="179"/>
      <c r="O13" s="179"/>
      <c r="P13" s="179"/>
      <c r="Q13" s="186"/>
    </row>
    <row r="14" spans="1:17" ht="16.5" customHeight="1">
      <c r="A14" s="176"/>
      <c r="B14" s="188"/>
      <c r="C14" s="188"/>
      <c r="D14" s="191"/>
      <c r="E14" s="328"/>
      <c r="F14" s="338" t="s">
        <v>26</v>
      </c>
      <c r="G14" s="338"/>
      <c r="H14" s="338"/>
      <c r="I14" s="338"/>
      <c r="J14" s="338"/>
      <c r="K14" s="328">
        <f t="shared" si="0"/>
        <v>0</v>
      </c>
      <c r="L14" s="328" t="str">
        <f t="shared" si="1"/>
        <v/>
      </c>
      <c r="M14" s="191"/>
      <c r="N14" s="179"/>
      <c r="O14" s="179"/>
      <c r="P14" s="179"/>
      <c r="Q14" s="186"/>
    </row>
    <row r="15" spans="1:17" ht="16.5" customHeight="1">
      <c r="A15" s="176"/>
      <c r="B15" s="188"/>
      <c r="C15" s="188"/>
      <c r="D15" s="191"/>
      <c r="E15" s="328"/>
      <c r="F15" s="338" t="s">
        <v>26</v>
      </c>
      <c r="G15" s="338"/>
      <c r="H15" s="338"/>
      <c r="I15" s="338"/>
      <c r="J15" s="338"/>
      <c r="K15" s="328">
        <f t="shared" si="0"/>
        <v>0</v>
      </c>
      <c r="L15" s="328" t="str">
        <f t="shared" si="1"/>
        <v/>
      </c>
      <c r="M15" s="191"/>
      <c r="N15" s="179"/>
      <c r="O15" s="179"/>
      <c r="P15" s="179"/>
      <c r="Q15" s="186"/>
    </row>
    <row r="16" spans="1:17" ht="16.5" customHeight="1">
      <c r="A16" s="176"/>
      <c r="B16" s="188"/>
      <c r="C16" s="188"/>
      <c r="D16" s="191"/>
      <c r="E16" s="328"/>
      <c r="F16" s="338" t="s">
        <v>26</v>
      </c>
      <c r="G16" s="338"/>
      <c r="H16" s="338"/>
      <c r="I16" s="338"/>
      <c r="J16" s="338"/>
      <c r="K16" s="328">
        <f t="shared" si="0"/>
        <v>0</v>
      </c>
      <c r="L16" s="328" t="str">
        <f t="shared" si="1"/>
        <v/>
      </c>
      <c r="M16" s="191"/>
      <c r="N16" s="179"/>
      <c r="O16" s="179"/>
      <c r="P16" s="179"/>
      <c r="Q16" s="186"/>
    </row>
    <row r="17" spans="1:17" ht="16.5" customHeight="1">
      <c r="A17" s="176"/>
      <c r="B17" s="188"/>
      <c r="C17" s="188"/>
      <c r="D17" s="191"/>
      <c r="E17" s="328"/>
      <c r="F17" s="338" t="s">
        <v>26</v>
      </c>
      <c r="G17" s="338"/>
      <c r="H17" s="338"/>
      <c r="I17" s="338"/>
      <c r="J17" s="338"/>
      <c r="K17" s="328">
        <f t="shared" si="0"/>
        <v>0</v>
      </c>
      <c r="L17" s="328" t="str">
        <f t="shared" si="1"/>
        <v/>
      </c>
      <c r="M17" s="191"/>
      <c r="N17" s="179"/>
      <c r="O17" s="179"/>
      <c r="P17" s="179"/>
      <c r="Q17" s="186"/>
    </row>
    <row r="18" spans="1:17" ht="16.5" customHeight="1">
      <c r="A18" s="176"/>
      <c r="B18" s="188"/>
      <c r="C18" s="188"/>
      <c r="D18" s="191"/>
      <c r="E18" s="328"/>
      <c r="F18" s="338" t="s">
        <v>26</v>
      </c>
      <c r="G18" s="338"/>
      <c r="H18" s="338"/>
      <c r="I18" s="338"/>
      <c r="J18" s="338"/>
      <c r="K18" s="328">
        <f t="shared" si="0"/>
        <v>0</v>
      </c>
      <c r="L18" s="328" t="str">
        <f t="shared" si="1"/>
        <v/>
      </c>
      <c r="M18" s="191"/>
      <c r="N18" s="179"/>
      <c r="O18" s="179"/>
      <c r="P18" s="179"/>
      <c r="Q18" s="186"/>
    </row>
    <row r="19" spans="1:17" ht="16.5" customHeight="1">
      <c r="A19" s="176"/>
      <c r="B19" s="188"/>
      <c r="C19" s="188"/>
      <c r="D19" s="191"/>
      <c r="E19" s="328"/>
      <c r="F19" s="338" t="s">
        <v>26</v>
      </c>
      <c r="G19" s="338"/>
      <c r="H19" s="338"/>
      <c r="I19" s="338"/>
      <c r="J19" s="338"/>
      <c r="K19" s="328">
        <f t="shared" si="0"/>
        <v>0</v>
      </c>
      <c r="L19" s="328" t="str">
        <f t="shared" si="1"/>
        <v/>
      </c>
      <c r="M19" s="191"/>
      <c r="N19" s="179"/>
      <c r="O19" s="179"/>
      <c r="P19" s="179"/>
      <c r="Q19" s="186"/>
    </row>
    <row r="20" spans="1:17" ht="16.5" customHeight="1">
      <c r="A20" s="176"/>
      <c r="B20" s="188"/>
      <c r="C20" s="188"/>
      <c r="D20" s="191"/>
      <c r="E20" s="328"/>
      <c r="F20" s="338" t="s">
        <v>26</v>
      </c>
      <c r="G20" s="338"/>
      <c r="H20" s="338"/>
      <c r="I20" s="338"/>
      <c r="J20" s="338"/>
      <c r="K20" s="328">
        <f t="shared" si="0"/>
        <v>0</v>
      </c>
      <c r="L20" s="328" t="str">
        <f t="shared" si="1"/>
        <v/>
      </c>
      <c r="M20" s="191"/>
      <c r="N20" s="179"/>
      <c r="O20" s="179"/>
      <c r="P20" s="179"/>
      <c r="Q20" s="186"/>
    </row>
    <row r="21" spans="1:17" ht="16.5" customHeight="1">
      <c r="A21" s="176"/>
      <c r="B21" s="188"/>
      <c r="C21" s="188"/>
      <c r="D21" s="191"/>
      <c r="E21" s="328"/>
      <c r="F21" s="338" t="s">
        <v>26</v>
      </c>
      <c r="G21" s="338"/>
      <c r="H21" s="338"/>
      <c r="I21" s="338"/>
      <c r="J21" s="338"/>
      <c r="K21" s="328">
        <f t="shared" si="0"/>
        <v>0</v>
      </c>
      <c r="L21" s="328" t="str">
        <f t="shared" si="1"/>
        <v/>
      </c>
      <c r="M21" s="191"/>
      <c r="N21" s="179"/>
      <c r="O21" s="179"/>
      <c r="P21" s="179"/>
      <c r="Q21" s="186"/>
    </row>
    <row r="22" spans="1:17" ht="16.5" customHeight="1">
      <c r="A22" s="176"/>
      <c r="B22" s="188"/>
      <c r="C22" s="188"/>
      <c r="D22" s="191"/>
      <c r="E22" s="328"/>
      <c r="F22" s="338" t="s">
        <v>26</v>
      </c>
      <c r="G22" s="338"/>
      <c r="H22" s="338"/>
      <c r="I22" s="338"/>
      <c r="J22" s="338"/>
      <c r="K22" s="328">
        <f t="shared" si="0"/>
        <v>0</v>
      </c>
      <c r="L22" s="328" t="str">
        <f t="shared" si="1"/>
        <v/>
      </c>
      <c r="M22" s="191"/>
      <c r="N22" s="179"/>
      <c r="O22" s="179"/>
      <c r="P22" s="179"/>
      <c r="Q22" s="186"/>
    </row>
    <row r="23" spans="1:17" ht="16.5" customHeight="1">
      <c r="A23" s="176"/>
      <c r="B23" s="188"/>
      <c r="C23" s="188"/>
      <c r="D23" s="191"/>
      <c r="E23" s="328"/>
      <c r="F23" s="338" t="s">
        <v>26</v>
      </c>
      <c r="G23" s="338"/>
      <c r="H23" s="338"/>
      <c r="I23" s="338"/>
      <c r="J23" s="338"/>
      <c r="K23" s="328">
        <f t="shared" si="0"/>
        <v>0</v>
      </c>
      <c r="L23" s="328" t="str">
        <f t="shared" si="1"/>
        <v/>
      </c>
      <c r="M23" s="191"/>
      <c r="N23" s="179"/>
      <c r="O23" s="179"/>
      <c r="P23" s="179"/>
      <c r="Q23" s="186"/>
    </row>
    <row r="24" spans="1:17" ht="16.5" customHeight="1">
      <c r="A24" s="176"/>
      <c r="B24" s="188"/>
      <c r="C24" s="188"/>
      <c r="D24" s="191"/>
      <c r="E24" s="328"/>
      <c r="F24" s="338" t="s">
        <v>26</v>
      </c>
      <c r="G24" s="338"/>
      <c r="H24" s="338"/>
      <c r="I24" s="338"/>
      <c r="J24" s="338"/>
      <c r="K24" s="328">
        <f t="shared" si="0"/>
        <v>0</v>
      </c>
      <c r="L24" s="328" t="str">
        <f t="shared" si="1"/>
        <v/>
      </c>
      <c r="M24" s="191"/>
      <c r="N24" s="179"/>
      <c r="O24" s="179"/>
      <c r="P24" s="179"/>
      <c r="Q24" s="186"/>
    </row>
    <row r="25" spans="1:17" ht="16.5" customHeight="1">
      <c r="A25" s="176"/>
      <c r="B25" s="188"/>
      <c r="C25" s="188"/>
      <c r="D25" s="191"/>
      <c r="E25" s="328"/>
      <c r="F25" s="338" t="s">
        <v>26</v>
      </c>
      <c r="G25" s="338"/>
      <c r="H25" s="338"/>
      <c r="I25" s="338"/>
      <c r="J25" s="338"/>
      <c r="K25" s="328">
        <f t="shared" si="0"/>
        <v>0</v>
      </c>
      <c r="L25" s="328" t="str">
        <f t="shared" si="1"/>
        <v/>
      </c>
      <c r="M25" s="191"/>
      <c r="N25" s="179"/>
      <c r="O25" s="179"/>
      <c r="P25" s="179"/>
      <c r="Q25" s="186"/>
    </row>
    <row r="26" spans="1:17" ht="16.5" customHeight="1">
      <c r="A26" s="176"/>
      <c r="B26" s="188"/>
      <c r="C26" s="188"/>
      <c r="D26" s="191"/>
      <c r="E26" s="328"/>
      <c r="F26" s="338" t="s">
        <v>26</v>
      </c>
      <c r="G26" s="338"/>
      <c r="H26" s="338"/>
      <c r="I26" s="338"/>
      <c r="J26" s="338"/>
      <c r="K26" s="328">
        <f t="shared" si="0"/>
        <v>0</v>
      </c>
      <c r="L26" s="328" t="str">
        <f t="shared" si="1"/>
        <v/>
      </c>
      <c r="M26" s="191"/>
      <c r="N26" s="179"/>
      <c r="O26" s="179"/>
      <c r="P26" s="179"/>
      <c r="Q26" s="186"/>
    </row>
    <row r="27" spans="1:17" ht="16.5" customHeight="1">
      <c r="A27" s="176"/>
      <c r="B27" s="188"/>
      <c r="C27" s="188"/>
      <c r="D27" s="191"/>
      <c r="E27" s="328"/>
      <c r="F27" s="338"/>
      <c r="G27" s="338"/>
      <c r="H27" s="338"/>
      <c r="I27" s="338"/>
      <c r="J27" s="338"/>
      <c r="K27" s="328">
        <f t="shared" si="0"/>
        <v>0</v>
      </c>
      <c r="L27" s="328" t="str">
        <f t="shared" si="1"/>
        <v/>
      </c>
      <c r="M27" s="191"/>
      <c r="N27" s="179"/>
      <c r="O27" s="179"/>
      <c r="P27" s="179"/>
      <c r="Q27" s="186"/>
    </row>
    <row r="28" spans="1:17" ht="16.5" customHeight="1">
      <c r="A28" s="176"/>
      <c r="B28" s="188"/>
      <c r="C28" s="188"/>
      <c r="D28" s="191"/>
      <c r="E28" s="328"/>
      <c r="F28" s="338" t="s">
        <v>26</v>
      </c>
      <c r="G28" s="338"/>
      <c r="H28" s="338"/>
      <c r="I28" s="338"/>
      <c r="J28" s="338"/>
      <c r="K28" s="328">
        <f t="shared" si="0"/>
        <v>0</v>
      </c>
      <c r="L28" s="328" t="str">
        <f t="shared" si="1"/>
        <v/>
      </c>
      <c r="M28" s="191"/>
      <c r="N28" s="179"/>
      <c r="O28" s="179"/>
      <c r="P28" s="179"/>
      <c r="Q28" s="186"/>
    </row>
    <row r="29" spans="1:17" ht="16.5" customHeight="1">
      <c r="A29" s="176"/>
      <c r="B29" s="188"/>
      <c r="C29" s="188"/>
      <c r="D29" s="191"/>
      <c r="E29" s="328"/>
      <c r="F29" s="338" t="s">
        <v>26</v>
      </c>
      <c r="G29" s="338"/>
      <c r="H29" s="338"/>
      <c r="I29" s="338"/>
      <c r="J29" s="338"/>
      <c r="K29" s="328">
        <f t="shared" si="0"/>
        <v>0</v>
      </c>
      <c r="L29" s="328" t="str">
        <f t="shared" si="1"/>
        <v/>
      </c>
      <c r="M29" s="191"/>
      <c r="N29" s="179"/>
      <c r="O29" s="179"/>
      <c r="P29" s="179"/>
      <c r="Q29" s="186"/>
    </row>
    <row r="30" spans="1:17" ht="16.5" customHeight="1">
      <c r="A30" s="176"/>
      <c r="B30" s="188"/>
      <c r="C30" s="188"/>
      <c r="D30" s="191"/>
      <c r="E30" s="328"/>
      <c r="F30" s="338" t="s">
        <v>26</v>
      </c>
      <c r="G30" s="338"/>
      <c r="H30" s="338"/>
      <c r="I30" s="338"/>
      <c r="J30" s="338"/>
      <c r="K30" s="328">
        <f t="shared" si="0"/>
        <v>0</v>
      </c>
      <c r="L30" s="328" t="str">
        <f t="shared" si="1"/>
        <v/>
      </c>
      <c r="M30" s="191"/>
      <c r="N30" s="179"/>
      <c r="O30" s="179"/>
      <c r="P30" s="179"/>
      <c r="Q30" s="186"/>
    </row>
    <row r="31" spans="1:17" ht="16.5" customHeight="1">
      <c r="A31" s="176"/>
      <c r="B31" s="188"/>
      <c r="C31" s="188"/>
      <c r="D31" s="191"/>
      <c r="E31" s="328"/>
      <c r="F31" s="338"/>
      <c r="G31" s="338"/>
      <c r="H31" s="338"/>
      <c r="I31" s="338"/>
      <c r="J31" s="338"/>
      <c r="K31" s="328">
        <f t="shared" si="0"/>
        <v>0</v>
      </c>
      <c r="L31" s="328" t="str">
        <f t="shared" si="1"/>
        <v/>
      </c>
      <c r="M31" s="191"/>
      <c r="N31" s="179"/>
      <c r="O31" s="179"/>
      <c r="P31" s="179"/>
      <c r="Q31" s="186"/>
    </row>
    <row r="32" spans="1:17" ht="16.5" customHeight="1">
      <c r="A32" s="522" t="s">
        <v>334</v>
      </c>
      <c r="B32" s="523"/>
      <c r="C32" s="297"/>
      <c r="D32" s="191"/>
      <c r="E32" s="328">
        <f>ROUND(SUM(E7:E31),2)</f>
        <v>0</v>
      </c>
      <c r="F32" s="328"/>
      <c r="G32" s="328">
        <f>ROUND(SUM(G7:G31),2)</f>
        <v>0</v>
      </c>
      <c r="H32" s="328">
        <f>ROUND(SUM(H7:H31),2)</f>
        <v>0</v>
      </c>
      <c r="I32" s="328"/>
      <c r="J32" s="328">
        <f>ROUND(SUM(J7:J31),2)</f>
        <v>0</v>
      </c>
      <c r="K32" s="328">
        <f t="shared" si="0"/>
        <v>0</v>
      </c>
      <c r="L32" s="328" t="str">
        <f t="shared" si="1"/>
        <v/>
      </c>
      <c r="M32" s="191"/>
      <c r="N32" s="179"/>
      <c r="O32" s="179"/>
      <c r="P32" s="179"/>
      <c r="Q32" s="186"/>
    </row>
    <row r="33" spans="1:17" ht="15.75" customHeight="1">
      <c r="A33" s="193"/>
      <c r="B33" s="193"/>
      <c r="C33" s="305"/>
      <c r="D33" s="193"/>
      <c r="E33" s="193"/>
      <c r="F33" s="271"/>
      <c r="G33" s="271"/>
      <c r="H33" s="216"/>
      <c r="I33" s="185"/>
      <c r="J33" s="185"/>
      <c r="K33" s="185"/>
      <c r="L33" s="185"/>
      <c r="M33" s="185"/>
      <c r="N33" s="179"/>
      <c r="O33" s="179"/>
      <c r="P33" s="179"/>
      <c r="Q33" s="186"/>
    </row>
    <row r="34" spans="1:17" ht="15.75" customHeight="1">
      <c r="A34" s="179"/>
      <c r="B34" s="179"/>
      <c r="C34" s="179"/>
      <c r="D34" s="179"/>
      <c r="E34" s="179"/>
      <c r="F34" s="241"/>
      <c r="G34" s="241"/>
      <c r="H34" s="179"/>
      <c r="I34" s="179"/>
      <c r="J34" s="179"/>
      <c r="K34" s="179"/>
      <c r="L34" s="179"/>
      <c r="M34" s="179"/>
      <c r="N34" s="179"/>
      <c r="O34" s="179"/>
      <c r="P34" s="179"/>
      <c r="Q34" s="186"/>
    </row>
    <row r="35" spans="1:17" ht="15.75" customHeight="1">
      <c r="A35" s="179"/>
      <c r="B35" s="179"/>
      <c r="C35" s="179"/>
      <c r="D35" s="179"/>
      <c r="E35" s="179"/>
      <c r="F35" s="237"/>
      <c r="G35" s="237"/>
      <c r="H35" s="237"/>
      <c r="I35" s="237"/>
      <c r="J35" s="237"/>
      <c r="K35" s="237"/>
      <c r="L35" s="237"/>
      <c r="M35" s="179"/>
      <c r="N35" s="179"/>
      <c r="O35" s="179"/>
      <c r="P35" s="179"/>
      <c r="Q35" s="186"/>
    </row>
    <row r="36" spans="1:17" ht="15.75" customHeight="1">
      <c r="A36" s="179"/>
      <c r="B36" s="179"/>
      <c r="C36" s="179"/>
      <c r="D36" s="179"/>
      <c r="E36" s="179"/>
      <c r="F36" s="237"/>
      <c r="G36" s="237"/>
      <c r="H36" s="237"/>
      <c r="I36" s="237"/>
      <c r="J36" s="237"/>
      <c r="K36" s="237"/>
      <c r="L36" s="237"/>
      <c r="M36" s="179"/>
      <c r="N36" s="179"/>
      <c r="O36" s="179"/>
      <c r="P36" s="179"/>
      <c r="Q36" s="186"/>
    </row>
    <row r="37" spans="1:17" ht="15.75" customHeight="1">
      <c r="A37" s="179"/>
      <c r="B37" s="179"/>
      <c r="C37" s="179"/>
      <c r="D37" s="179"/>
      <c r="E37" s="179"/>
      <c r="F37" s="237"/>
      <c r="G37" s="237"/>
      <c r="H37" s="237"/>
      <c r="I37" s="237"/>
      <c r="J37" s="237"/>
      <c r="K37" s="237"/>
      <c r="L37" s="237"/>
      <c r="M37" s="179"/>
      <c r="N37" s="179"/>
      <c r="O37" s="179"/>
      <c r="P37" s="179"/>
      <c r="Q37" s="186"/>
    </row>
    <row r="38" spans="1:17" ht="15.75" customHeight="1">
      <c r="A38" s="179"/>
      <c r="B38" s="179"/>
      <c r="C38" s="179"/>
      <c r="D38" s="179"/>
      <c r="E38" s="179"/>
      <c r="F38" s="237"/>
      <c r="G38" s="237"/>
      <c r="H38" s="237"/>
      <c r="I38" s="237"/>
      <c r="J38" s="237"/>
      <c r="K38" s="237"/>
      <c r="L38" s="237"/>
      <c r="M38" s="179"/>
      <c r="N38" s="179"/>
      <c r="O38" s="179"/>
      <c r="P38" s="179"/>
      <c r="Q38" s="186"/>
    </row>
    <row r="39" spans="1:17" ht="15.75" customHeight="1">
      <c r="A39" s="179"/>
      <c r="B39" s="179"/>
      <c r="C39" s="179"/>
      <c r="D39" s="179"/>
      <c r="E39" s="179"/>
      <c r="F39" s="237"/>
      <c r="G39" s="237"/>
      <c r="H39" s="237"/>
      <c r="I39" s="237"/>
      <c r="J39" s="237"/>
      <c r="K39" s="237"/>
      <c r="L39" s="237"/>
      <c r="M39" s="179"/>
      <c r="N39" s="179"/>
      <c r="O39" s="179"/>
      <c r="P39" s="179"/>
      <c r="Q39" s="186"/>
    </row>
    <row r="40" spans="1:17" ht="15.75" customHeight="1">
      <c r="A40" s="179"/>
      <c r="B40" s="179"/>
      <c r="C40" s="179"/>
      <c r="D40" s="179"/>
      <c r="E40" s="179"/>
      <c r="F40" s="237"/>
      <c r="G40" s="237"/>
      <c r="H40" s="237"/>
      <c r="I40" s="237"/>
      <c r="J40" s="237"/>
      <c r="K40" s="237"/>
      <c r="L40" s="237"/>
      <c r="M40" s="179"/>
      <c r="N40" s="179"/>
      <c r="O40" s="179"/>
      <c r="P40" s="179"/>
      <c r="Q40" s="186"/>
    </row>
    <row r="41" spans="1:17" ht="15.75" customHeight="1">
      <c r="A41" s="179"/>
      <c r="B41" s="179"/>
      <c r="C41" s="179"/>
      <c r="D41" s="179"/>
      <c r="E41" s="179"/>
      <c r="F41" s="237"/>
      <c r="G41" s="237"/>
      <c r="H41" s="237"/>
      <c r="I41" s="237"/>
      <c r="J41" s="237"/>
      <c r="K41" s="237"/>
      <c r="L41" s="237"/>
      <c r="M41" s="179"/>
      <c r="N41" s="179"/>
      <c r="O41" s="179"/>
      <c r="P41" s="179"/>
      <c r="Q41" s="186"/>
    </row>
    <row r="42" spans="1:17" ht="15.75" customHeight="1">
      <c r="A42" s="179"/>
      <c r="B42" s="179"/>
      <c r="C42" s="179"/>
      <c r="D42" s="179"/>
      <c r="E42" s="179"/>
      <c r="F42" s="237"/>
      <c r="G42" s="237"/>
      <c r="H42" s="237"/>
      <c r="I42" s="237"/>
      <c r="J42" s="237"/>
      <c r="K42" s="237"/>
      <c r="L42" s="237"/>
      <c r="M42" s="179"/>
      <c r="N42" s="179"/>
      <c r="O42" s="179"/>
      <c r="P42" s="179"/>
      <c r="Q42" s="186"/>
    </row>
    <row r="43" spans="1:17" ht="15.75" customHeight="1">
      <c r="A43" s="179"/>
      <c r="B43" s="179"/>
      <c r="C43" s="179"/>
      <c r="D43" s="179"/>
      <c r="E43" s="179"/>
      <c r="F43" s="237"/>
      <c r="G43" s="237"/>
      <c r="H43" s="237"/>
      <c r="I43" s="237"/>
      <c r="J43" s="237"/>
      <c r="K43" s="237"/>
      <c r="L43" s="237"/>
      <c r="M43" s="179"/>
      <c r="N43" s="179"/>
      <c r="O43" s="179"/>
      <c r="P43" s="179"/>
      <c r="Q43" s="186"/>
    </row>
    <row r="44" spans="1:17" ht="15.75" customHeight="1">
      <c r="A44" s="179"/>
      <c r="B44" s="179"/>
      <c r="C44" s="179"/>
      <c r="D44" s="179"/>
      <c r="E44" s="179"/>
      <c r="F44" s="237"/>
      <c r="G44" s="237"/>
      <c r="H44" s="237"/>
      <c r="I44" s="237"/>
      <c r="J44" s="237"/>
      <c r="K44" s="237"/>
      <c r="L44" s="237"/>
      <c r="M44" s="179"/>
      <c r="N44" s="179"/>
      <c r="O44" s="179"/>
      <c r="P44" s="179"/>
      <c r="Q44" s="186"/>
    </row>
    <row r="45" spans="1:17" ht="15.75" customHeight="1">
      <c r="A45" s="179"/>
      <c r="B45" s="179"/>
      <c r="C45" s="179"/>
      <c r="D45" s="179"/>
      <c r="E45" s="179"/>
      <c r="F45" s="237"/>
      <c r="G45" s="237"/>
      <c r="H45" s="237"/>
      <c r="I45" s="237"/>
      <c r="J45" s="237"/>
      <c r="K45" s="237"/>
      <c r="L45" s="237"/>
      <c r="M45" s="179"/>
      <c r="N45" s="179"/>
      <c r="O45" s="179"/>
      <c r="P45" s="179"/>
      <c r="Q45" s="186"/>
    </row>
    <row r="46" spans="1:17" ht="15.75" customHeight="1">
      <c r="A46" s="179"/>
      <c r="B46" s="179"/>
      <c r="C46" s="179"/>
      <c r="D46" s="179"/>
      <c r="E46" s="179"/>
      <c r="F46" s="237"/>
      <c r="G46" s="237"/>
      <c r="H46" s="237"/>
      <c r="I46" s="237"/>
      <c r="J46" s="237"/>
      <c r="K46" s="237"/>
      <c r="L46" s="237"/>
      <c r="M46" s="179"/>
      <c r="N46" s="179"/>
      <c r="O46" s="179"/>
      <c r="P46" s="179"/>
      <c r="Q46" s="186"/>
    </row>
    <row r="47" spans="1:17" ht="15.75" customHeight="1">
      <c r="A47" s="179"/>
      <c r="B47" s="179"/>
      <c r="C47" s="179"/>
      <c r="D47" s="179"/>
      <c r="E47" s="179"/>
      <c r="F47" s="237"/>
      <c r="G47" s="237"/>
      <c r="H47" s="237"/>
      <c r="I47" s="237"/>
      <c r="J47" s="237"/>
      <c r="K47" s="237"/>
      <c r="L47" s="237"/>
      <c r="M47" s="179"/>
      <c r="N47" s="179"/>
      <c r="O47" s="179"/>
      <c r="P47" s="179"/>
      <c r="Q47" s="186"/>
    </row>
    <row r="48" spans="1:17" ht="15.75" customHeight="1">
      <c r="A48" s="179"/>
      <c r="B48" s="179"/>
      <c r="C48" s="179"/>
      <c r="D48" s="179"/>
      <c r="E48" s="179"/>
      <c r="F48" s="237"/>
      <c r="G48" s="237"/>
      <c r="H48" s="237"/>
      <c r="I48" s="237"/>
      <c r="J48" s="237"/>
      <c r="K48" s="237"/>
      <c r="L48" s="237"/>
      <c r="M48" s="179"/>
      <c r="N48" s="179"/>
      <c r="O48" s="179"/>
      <c r="P48" s="179"/>
      <c r="Q48" s="186"/>
    </row>
    <row r="49" spans="1:17" ht="15.75" customHeight="1">
      <c r="A49" s="179"/>
      <c r="B49" s="179"/>
      <c r="C49" s="179"/>
      <c r="D49" s="179"/>
      <c r="E49" s="179"/>
      <c r="F49" s="237"/>
      <c r="G49" s="237"/>
      <c r="H49" s="237"/>
      <c r="I49" s="237"/>
      <c r="J49" s="237"/>
      <c r="K49" s="237"/>
      <c r="L49" s="237"/>
      <c r="M49" s="179"/>
      <c r="N49" s="179"/>
      <c r="O49" s="179"/>
      <c r="P49" s="179"/>
      <c r="Q49" s="186"/>
    </row>
    <row r="50" spans="1:17" ht="15.75" customHeight="1">
      <c r="A50" s="179"/>
      <c r="B50" s="179"/>
      <c r="C50" s="179"/>
      <c r="D50" s="179"/>
      <c r="E50" s="179"/>
      <c r="F50" s="237"/>
      <c r="G50" s="237"/>
      <c r="H50" s="237"/>
      <c r="I50" s="237"/>
      <c r="J50" s="237"/>
      <c r="K50" s="237"/>
      <c r="L50" s="237"/>
      <c r="M50" s="179"/>
      <c r="N50" s="179"/>
      <c r="O50" s="179"/>
      <c r="P50" s="179"/>
      <c r="Q50" s="186"/>
    </row>
    <row r="51" spans="1:17" ht="15.75" customHeight="1">
      <c r="A51" s="179"/>
      <c r="B51" s="179"/>
      <c r="C51" s="179"/>
      <c r="D51" s="179"/>
      <c r="E51" s="179"/>
      <c r="F51" s="237"/>
      <c r="G51" s="237"/>
      <c r="H51" s="237"/>
      <c r="I51" s="237"/>
      <c r="J51" s="237"/>
      <c r="K51" s="237"/>
      <c r="L51" s="237"/>
      <c r="M51" s="179"/>
      <c r="N51" s="179"/>
      <c r="O51" s="179"/>
      <c r="P51" s="179"/>
      <c r="Q51" s="186"/>
    </row>
    <row r="52" spans="1:17" ht="15.75" customHeight="1">
      <c r="A52" s="179"/>
      <c r="B52" s="179"/>
      <c r="C52" s="179"/>
      <c r="D52" s="179"/>
      <c r="E52" s="179"/>
      <c r="F52" s="237"/>
      <c r="G52" s="237"/>
      <c r="H52" s="237"/>
      <c r="I52" s="237"/>
      <c r="J52" s="237"/>
      <c r="K52" s="237"/>
      <c r="L52" s="237"/>
      <c r="M52" s="179"/>
      <c r="N52" s="179"/>
      <c r="O52" s="179"/>
      <c r="P52" s="179"/>
      <c r="Q52" s="186"/>
    </row>
    <row r="53" spans="1:17" ht="15.75" customHeight="1">
      <c r="A53" s="179"/>
      <c r="B53" s="179"/>
      <c r="C53" s="179"/>
      <c r="D53" s="179"/>
      <c r="E53" s="179"/>
      <c r="F53" s="237"/>
      <c r="G53" s="237"/>
      <c r="H53" s="237"/>
      <c r="I53" s="237"/>
      <c r="J53" s="237"/>
      <c r="K53" s="237"/>
      <c r="L53" s="237"/>
      <c r="M53" s="179"/>
      <c r="N53" s="179"/>
      <c r="O53" s="179"/>
      <c r="P53" s="179"/>
      <c r="Q53" s="186"/>
    </row>
    <row r="54" spans="1:17" ht="15.75" customHeight="1">
      <c r="A54" s="179"/>
      <c r="B54" s="179"/>
      <c r="C54" s="179"/>
      <c r="D54" s="179"/>
      <c r="E54" s="179"/>
      <c r="F54" s="237"/>
      <c r="G54" s="237"/>
      <c r="H54" s="237"/>
      <c r="I54" s="237"/>
      <c r="J54" s="237"/>
      <c r="K54" s="237"/>
      <c r="L54" s="237"/>
      <c r="M54" s="179"/>
      <c r="N54" s="179"/>
      <c r="O54" s="179"/>
      <c r="P54" s="179"/>
      <c r="Q54" s="186"/>
    </row>
    <row r="55" spans="1:17" ht="15.75" customHeight="1">
      <c r="A55" s="179"/>
      <c r="B55" s="179"/>
      <c r="C55" s="179"/>
      <c r="D55" s="179"/>
      <c r="E55" s="179"/>
      <c r="F55" s="237"/>
      <c r="G55" s="237"/>
      <c r="H55" s="237"/>
      <c r="I55" s="237"/>
      <c r="J55" s="237"/>
      <c r="K55" s="237"/>
      <c r="L55" s="237"/>
      <c r="M55" s="179"/>
      <c r="N55" s="179"/>
      <c r="O55" s="179"/>
      <c r="P55" s="179"/>
      <c r="Q55" s="186"/>
    </row>
    <row r="56" spans="1:17" ht="15.75" customHeight="1">
      <c r="A56" s="179"/>
      <c r="B56" s="179"/>
      <c r="C56" s="179"/>
      <c r="D56" s="179"/>
      <c r="E56" s="179"/>
      <c r="F56" s="237"/>
      <c r="G56" s="237"/>
      <c r="H56" s="237"/>
      <c r="I56" s="237"/>
      <c r="J56" s="237"/>
      <c r="K56" s="237"/>
      <c r="L56" s="237"/>
      <c r="M56" s="179"/>
      <c r="N56" s="179"/>
      <c r="O56" s="179"/>
      <c r="P56" s="179"/>
      <c r="Q56" s="186"/>
    </row>
    <row r="57" spans="1:17" ht="15.75" customHeight="1">
      <c r="A57" s="179"/>
      <c r="B57" s="179"/>
      <c r="C57" s="179"/>
      <c r="D57" s="179"/>
      <c r="E57" s="179"/>
      <c r="F57" s="237"/>
      <c r="G57" s="237"/>
      <c r="H57" s="237"/>
      <c r="I57" s="237"/>
      <c r="J57" s="237"/>
      <c r="K57" s="237"/>
      <c r="L57" s="237"/>
      <c r="M57" s="179"/>
      <c r="N57" s="179"/>
      <c r="O57" s="179"/>
      <c r="P57" s="179"/>
      <c r="Q57" s="186"/>
    </row>
    <row r="58" spans="1:17" ht="15.75" customHeight="1">
      <c r="A58" s="179"/>
      <c r="B58" s="179"/>
      <c r="C58" s="179"/>
      <c r="D58" s="179"/>
      <c r="E58" s="179"/>
      <c r="F58" s="237"/>
      <c r="G58" s="237"/>
      <c r="H58" s="237"/>
      <c r="I58" s="237"/>
      <c r="J58" s="237"/>
      <c r="K58" s="237"/>
      <c r="L58" s="237"/>
      <c r="M58" s="179"/>
      <c r="N58" s="179"/>
      <c r="O58" s="179"/>
      <c r="P58" s="179"/>
      <c r="Q58" s="186"/>
    </row>
    <row r="59" spans="1:17" ht="15.75" customHeight="1">
      <c r="A59" s="179"/>
      <c r="B59" s="179"/>
      <c r="C59" s="179"/>
      <c r="D59" s="179"/>
      <c r="E59" s="179"/>
      <c r="F59" s="237"/>
      <c r="G59" s="237"/>
      <c r="H59" s="237"/>
      <c r="I59" s="237"/>
      <c r="J59" s="237"/>
      <c r="K59" s="237"/>
      <c r="L59" s="237"/>
      <c r="M59" s="179"/>
      <c r="N59" s="179"/>
      <c r="O59" s="179"/>
      <c r="P59" s="179"/>
      <c r="Q59" s="186"/>
    </row>
    <row r="60" spans="1:17" ht="15.75" customHeight="1">
      <c r="A60" s="179"/>
      <c r="B60" s="179"/>
      <c r="C60" s="179"/>
      <c r="D60" s="179"/>
      <c r="E60" s="179"/>
      <c r="F60" s="237"/>
      <c r="G60" s="237"/>
      <c r="H60" s="237"/>
      <c r="I60" s="237"/>
      <c r="J60" s="237"/>
      <c r="K60" s="237"/>
      <c r="L60" s="237"/>
      <c r="M60" s="179"/>
      <c r="N60" s="179"/>
      <c r="O60" s="179"/>
      <c r="P60" s="179"/>
      <c r="Q60" s="186"/>
    </row>
    <row r="61" spans="1:17" ht="15.75" customHeight="1">
      <c r="A61" s="179"/>
      <c r="B61" s="179"/>
      <c r="C61" s="179"/>
      <c r="D61" s="179"/>
      <c r="E61" s="179"/>
      <c r="F61" s="237"/>
      <c r="G61" s="237"/>
      <c r="H61" s="237"/>
      <c r="I61" s="237"/>
      <c r="J61" s="237"/>
      <c r="K61" s="237"/>
      <c r="L61" s="237"/>
      <c r="M61" s="179"/>
      <c r="N61" s="179"/>
      <c r="O61" s="179"/>
      <c r="P61" s="179"/>
      <c r="Q61" s="186"/>
    </row>
    <row r="62" spans="1:17" ht="15.75" customHeight="1">
      <c r="A62" s="179"/>
      <c r="B62" s="179"/>
      <c r="C62" s="179"/>
      <c r="D62" s="179"/>
      <c r="E62" s="179"/>
      <c r="F62" s="237"/>
      <c r="G62" s="237"/>
      <c r="H62" s="237"/>
      <c r="I62" s="237"/>
      <c r="J62" s="237"/>
      <c r="K62" s="237"/>
      <c r="L62" s="237"/>
      <c r="M62" s="179"/>
      <c r="N62" s="179"/>
      <c r="O62" s="179"/>
      <c r="P62" s="179"/>
      <c r="Q62" s="186"/>
    </row>
    <row r="63" spans="1:17" ht="15.75" customHeight="1">
      <c r="A63" s="179"/>
      <c r="B63" s="179"/>
      <c r="C63" s="179"/>
      <c r="D63" s="179"/>
      <c r="E63" s="179"/>
      <c r="F63" s="237"/>
      <c r="G63" s="237"/>
      <c r="H63" s="237"/>
      <c r="I63" s="237"/>
      <c r="J63" s="237"/>
      <c r="K63" s="237"/>
      <c r="L63" s="237"/>
      <c r="M63" s="179"/>
      <c r="N63" s="179"/>
      <c r="O63" s="179"/>
      <c r="P63" s="179"/>
      <c r="Q63" s="186"/>
    </row>
    <row r="64" spans="1:17" ht="15.75" customHeight="1">
      <c r="A64" s="179"/>
      <c r="B64" s="179"/>
      <c r="C64" s="179"/>
      <c r="D64" s="179"/>
      <c r="E64" s="179"/>
      <c r="F64" s="237"/>
      <c r="G64" s="237"/>
      <c r="H64" s="237"/>
      <c r="I64" s="237"/>
      <c r="J64" s="237"/>
      <c r="K64" s="237"/>
      <c r="L64" s="237"/>
      <c r="M64" s="179"/>
      <c r="N64" s="179"/>
      <c r="O64" s="179"/>
      <c r="P64" s="179"/>
      <c r="Q64" s="186"/>
    </row>
    <row r="65" spans="1:17" ht="15.75" customHeight="1">
      <c r="A65" s="179"/>
      <c r="B65" s="179"/>
      <c r="C65" s="179"/>
      <c r="D65" s="179"/>
      <c r="E65" s="179"/>
      <c r="F65" s="237"/>
      <c r="G65" s="237"/>
      <c r="H65" s="237"/>
      <c r="I65" s="237"/>
      <c r="J65" s="237"/>
      <c r="K65" s="237"/>
      <c r="L65" s="237"/>
      <c r="M65" s="179"/>
      <c r="N65" s="179"/>
      <c r="O65" s="179"/>
      <c r="P65" s="179"/>
      <c r="Q65" s="186"/>
    </row>
    <row r="66" spans="1:17" ht="15.75" customHeight="1">
      <c r="A66" s="179"/>
      <c r="B66" s="179"/>
      <c r="C66" s="179"/>
      <c r="D66" s="179"/>
      <c r="E66" s="179"/>
      <c r="F66" s="237"/>
      <c r="G66" s="237"/>
      <c r="H66" s="237"/>
      <c r="I66" s="237"/>
      <c r="J66" s="237"/>
      <c r="K66" s="237"/>
      <c r="L66" s="237"/>
      <c r="M66" s="179"/>
      <c r="N66" s="179"/>
      <c r="O66" s="179"/>
      <c r="P66" s="179"/>
      <c r="Q66" s="186"/>
    </row>
    <row r="67" spans="1:17" ht="15.75" customHeight="1">
      <c r="A67" s="179"/>
      <c r="B67" s="179"/>
      <c r="C67" s="179"/>
      <c r="D67" s="179"/>
      <c r="E67" s="179"/>
      <c r="F67" s="237"/>
      <c r="G67" s="237"/>
      <c r="H67" s="237"/>
      <c r="I67" s="237"/>
      <c r="J67" s="237"/>
      <c r="K67" s="237"/>
      <c r="L67" s="237"/>
      <c r="M67" s="179"/>
      <c r="N67" s="179"/>
      <c r="O67" s="179"/>
      <c r="P67" s="179"/>
      <c r="Q67" s="186"/>
    </row>
    <row r="68" spans="1:17" ht="15.75" customHeight="1">
      <c r="A68" s="179"/>
      <c r="B68" s="179"/>
      <c r="C68" s="179"/>
      <c r="D68" s="179"/>
      <c r="E68" s="179"/>
      <c r="F68" s="237"/>
      <c r="G68" s="237"/>
      <c r="H68" s="237"/>
      <c r="I68" s="237"/>
      <c r="J68" s="237"/>
      <c r="K68" s="237"/>
      <c r="L68" s="237"/>
      <c r="M68" s="179"/>
      <c r="N68" s="179"/>
      <c r="O68" s="179"/>
      <c r="P68" s="179"/>
      <c r="Q68" s="186"/>
    </row>
    <row r="69" spans="1:17" ht="15.75" customHeight="1">
      <c r="A69" s="179"/>
      <c r="B69" s="179"/>
      <c r="C69" s="179"/>
      <c r="D69" s="179"/>
      <c r="E69" s="179"/>
      <c r="F69" s="237"/>
      <c r="G69" s="237"/>
      <c r="H69" s="237"/>
      <c r="I69" s="237"/>
      <c r="J69" s="237"/>
      <c r="K69" s="237"/>
      <c r="L69" s="237"/>
      <c r="M69" s="179"/>
      <c r="N69" s="179"/>
      <c r="O69" s="179"/>
      <c r="P69" s="179"/>
      <c r="Q69" s="186"/>
    </row>
    <row r="70" spans="1:17" ht="15.75" customHeight="1">
      <c r="A70" s="179"/>
      <c r="B70" s="179"/>
      <c r="C70" s="179"/>
      <c r="D70" s="179"/>
      <c r="E70" s="179"/>
      <c r="F70" s="237"/>
      <c r="G70" s="237"/>
      <c r="H70" s="237"/>
      <c r="I70" s="237"/>
      <c r="J70" s="237"/>
      <c r="K70" s="237"/>
      <c r="L70" s="237"/>
      <c r="M70" s="179"/>
      <c r="N70" s="179"/>
      <c r="O70" s="179"/>
      <c r="P70" s="179"/>
      <c r="Q70" s="186"/>
    </row>
    <row r="71" spans="1:17" ht="15.75" customHeight="1">
      <c r="A71" s="179"/>
      <c r="B71" s="179"/>
      <c r="C71" s="179"/>
      <c r="D71" s="179"/>
      <c r="E71" s="179"/>
      <c r="F71" s="237"/>
      <c r="G71" s="237"/>
      <c r="H71" s="237"/>
      <c r="I71" s="237"/>
      <c r="J71" s="237"/>
      <c r="K71" s="237"/>
      <c r="L71" s="237"/>
      <c r="M71" s="179"/>
      <c r="N71" s="179"/>
      <c r="O71" s="179"/>
      <c r="P71" s="179"/>
      <c r="Q71" s="186"/>
    </row>
    <row r="72" spans="1:17" ht="15.75" customHeight="1">
      <c r="A72" s="179"/>
      <c r="B72" s="179"/>
      <c r="C72" s="179"/>
      <c r="D72" s="179"/>
      <c r="E72" s="179"/>
      <c r="F72" s="237"/>
      <c r="G72" s="237"/>
      <c r="H72" s="237"/>
      <c r="I72" s="237"/>
      <c r="J72" s="237"/>
      <c r="K72" s="237"/>
      <c r="L72" s="237"/>
      <c r="M72" s="179"/>
      <c r="N72" s="179"/>
      <c r="O72" s="179"/>
      <c r="P72" s="179"/>
      <c r="Q72" s="186"/>
    </row>
    <row r="73" spans="1:17" ht="15.75" customHeight="1">
      <c r="A73" s="179"/>
      <c r="B73" s="179"/>
      <c r="C73" s="179"/>
      <c r="D73" s="179"/>
      <c r="E73" s="179"/>
      <c r="F73" s="237"/>
      <c r="G73" s="237"/>
      <c r="H73" s="237"/>
      <c r="I73" s="237"/>
      <c r="J73" s="237"/>
      <c r="K73" s="237"/>
      <c r="L73" s="237"/>
      <c r="M73" s="179"/>
      <c r="N73" s="179"/>
      <c r="O73" s="179"/>
      <c r="P73" s="179"/>
      <c r="Q73" s="186"/>
    </row>
    <row r="74" spans="1:17" ht="15.75" customHeight="1">
      <c r="A74" s="179"/>
      <c r="B74" s="179"/>
      <c r="C74" s="179"/>
      <c r="D74" s="179"/>
      <c r="E74" s="179"/>
      <c r="F74" s="237"/>
      <c r="G74" s="237"/>
      <c r="H74" s="237"/>
      <c r="I74" s="237"/>
      <c r="J74" s="237"/>
      <c r="K74" s="237"/>
      <c r="L74" s="237"/>
      <c r="M74" s="179"/>
      <c r="N74" s="179"/>
      <c r="O74" s="179"/>
      <c r="P74" s="179"/>
      <c r="Q74" s="186"/>
    </row>
    <row r="75" spans="1:17" ht="15.75" customHeight="1">
      <c r="A75" s="179"/>
      <c r="B75" s="179"/>
      <c r="C75" s="179"/>
      <c r="D75" s="179"/>
      <c r="E75" s="179"/>
      <c r="F75" s="237"/>
      <c r="G75" s="237"/>
      <c r="H75" s="237"/>
      <c r="I75" s="237"/>
      <c r="J75" s="237"/>
      <c r="K75" s="237"/>
      <c r="L75" s="237"/>
      <c r="M75" s="179"/>
      <c r="N75" s="179"/>
      <c r="O75" s="179"/>
      <c r="P75" s="179"/>
      <c r="Q75" s="186"/>
    </row>
    <row r="76" spans="1:17" ht="15.75" customHeight="1">
      <c r="A76" s="187"/>
      <c r="B76" s="187"/>
      <c r="C76" s="187"/>
      <c r="D76" s="187"/>
      <c r="E76" s="187"/>
      <c r="F76" s="238"/>
      <c r="G76" s="238"/>
      <c r="H76" s="238"/>
      <c r="I76" s="238"/>
      <c r="J76" s="238"/>
      <c r="K76" s="238"/>
      <c r="L76" s="238"/>
      <c r="M76" s="187"/>
      <c r="N76" s="187"/>
      <c r="O76" s="187"/>
      <c r="P76" s="187"/>
      <c r="Q76" s="186"/>
    </row>
    <row r="77" spans="1:17" ht="15.75" customHeight="1">
      <c r="A77" s="187"/>
      <c r="B77" s="187"/>
      <c r="C77" s="187"/>
      <c r="D77" s="187"/>
      <c r="E77" s="187"/>
      <c r="F77" s="238"/>
      <c r="G77" s="238"/>
      <c r="H77" s="238"/>
      <c r="I77" s="238"/>
      <c r="J77" s="238"/>
      <c r="K77" s="238"/>
      <c r="L77" s="238"/>
      <c r="M77" s="187"/>
      <c r="N77" s="187"/>
      <c r="O77" s="187"/>
      <c r="P77" s="187"/>
      <c r="Q77" s="186"/>
    </row>
    <row r="78" spans="1:17" ht="15.75" customHeight="1">
      <c r="A78" s="187"/>
      <c r="B78" s="187"/>
      <c r="C78" s="187"/>
      <c r="D78" s="187"/>
      <c r="E78" s="187"/>
      <c r="F78" s="238"/>
      <c r="G78" s="238"/>
      <c r="H78" s="238"/>
      <c r="I78" s="238"/>
      <c r="J78" s="238"/>
      <c r="K78" s="238"/>
      <c r="L78" s="238"/>
      <c r="M78" s="187"/>
      <c r="N78" s="187"/>
      <c r="O78" s="187"/>
      <c r="P78" s="187"/>
      <c r="Q78" s="186"/>
    </row>
    <row r="79" spans="1:17" ht="15.75" customHeight="1">
      <c r="A79" s="187"/>
      <c r="B79" s="187"/>
      <c r="C79" s="187"/>
      <c r="D79" s="187"/>
      <c r="E79" s="187"/>
      <c r="F79" s="238"/>
      <c r="G79" s="238"/>
      <c r="H79" s="238"/>
      <c r="I79" s="238"/>
      <c r="J79" s="238"/>
      <c r="K79" s="238"/>
      <c r="L79" s="238"/>
      <c r="M79" s="187"/>
      <c r="N79" s="187"/>
      <c r="O79" s="187"/>
      <c r="P79" s="187"/>
      <c r="Q79" s="186"/>
    </row>
    <row r="80" spans="1:17" ht="15.75" customHeight="1">
      <c r="A80" s="187"/>
      <c r="B80" s="187"/>
      <c r="C80" s="187"/>
      <c r="D80" s="187"/>
      <c r="E80" s="187"/>
      <c r="F80" s="238"/>
      <c r="G80" s="238"/>
      <c r="H80" s="238"/>
      <c r="I80" s="238"/>
      <c r="J80" s="238"/>
      <c r="K80" s="238"/>
      <c r="L80" s="238"/>
      <c r="M80" s="187"/>
      <c r="N80" s="187"/>
      <c r="O80" s="187"/>
      <c r="P80" s="187"/>
      <c r="Q80" s="186"/>
    </row>
    <row r="81" spans="1:16" ht="15.75" customHeight="1">
      <c r="A81" s="102"/>
      <c r="B81" s="102"/>
      <c r="C81" s="102"/>
      <c r="D81" s="102"/>
      <c r="E81" s="102"/>
      <c r="F81" s="172"/>
      <c r="G81" s="172"/>
      <c r="H81" s="172"/>
      <c r="I81" s="172"/>
      <c r="J81" s="172"/>
      <c r="K81" s="172"/>
      <c r="L81" s="172"/>
      <c r="M81" s="102"/>
      <c r="N81" s="102"/>
      <c r="O81" s="102"/>
      <c r="P81" s="102"/>
    </row>
    <row r="82" spans="1:16" ht="15.75" customHeight="1">
      <c r="A82" s="102"/>
      <c r="B82" s="102"/>
      <c r="C82" s="102"/>
      <c r="D82" s="102"/>
      <c r="E82" s="102"/>
      <c r="F82" s="172"/>
      <c r="G82" s="172"/>
      <c r="H82" s="172"/>
      <c r="I82" s="172"/>
      <c r="J82" s="172"/>
      <c r="K82" s="172"/>
      <c r="L82" s="172"/>
      <c r="M82" s="102"/>
      <c r="N82" s="102"/>
      <c r="O82" s="102"/>
      <c r="P82" s="102"/>
    </row>
    <row r="83" spans="1:16" ht="15.75" customHeight="1">
      <c r="A83" s="102"/>
      <c r="B83" s="102"/>
      <c r="C83" s="102"/>
      <c r="D83" s="102"/>
      <c r="E83" s="102"/>
      <c r="F83" s="172"/>
      <c r="G83" s="172"/>
      <c r="H83" s="172"/>
      <c r="I83" s="172"/>
      <c r="J83" s="172"/>
      <c r="K83" s="172"/>
      <c r="L83" s="172"/>
      <c r="M83" s="102"/>
      <c r="N83" s="102"/>
      <c r="O83" s="102"/>
      <c r="P83" s="102"/>
    </row>
    <row r="84" spans="1:16" ht="15.75" customHeight="1">
      <c r="A84" s="102"/>
      <c r="B84" s="102"/>
      <c r="C84" s="102"/>
      <c r="D84" s="102"/>
      <c r="E84" s="102"/>
      <c r="F84" s="172"/>
      <c r="G84" s="172"/>
      <c r="H84" s="172"/>
      <c r="I84" s="172"/>
      <c r="J84" s="172"/>
      <c r="K84" s="172"/>
      <c r="L84" s="172"/>
      <c r="M84" s="102"/>
      <c r="N84" s="102"/>
      <c r="O84" s="102"/>
      <c r="P84" s="102"/>
    </row>
    <row r="85" spans="1:16" ht="15.75" customHeight="1">
      <c r="A85" s="102"/>
      <c r="B85" s="102"/>
      <c r="C85" s="102"/>
      <c r="D85" s="102"/>
      <c r="E85" s="102"/>
      <c r="F85" s="172"/>
      <c r="G85" s="172"/>
      <c r="H85" s="172"/>
      <c r="I85" s="172"/>
      <c r="J85" s="172"/>
      <c r="K85" s="172"/>
      <c r="L85" s="172"/>
      <c r="M85" s="102"/>
      <c r="N85" s="102"/>
      <c r="O85" s="102"/>
      <c r="P85" s="102"/>
    </row>
    <row r="86" spans="1:16" ht="15.75" customHeight="1">
      <c r="A86" s="102"/>
      <c r="B86" s="102"/>
      <c r="C86" s="102"/>
      <c r="D86" s="102"/>
      <c r="E86" s="102"/>
      <c r="F86" s="172"/>
      <c r="G86" s="172"/>
      <c r="H86" s="172"/>
      <c r="I86" s="172"/>
      <c r="J86" s="172"/>
      <c r="K86" s="172"/>
      <c r="L86" s="172"/>
      <c r="M86" s="102"/>
      <c r="N86" s="102"/>
      <c r="O86" s="102"/>
      <c r="P86" s="102"/>
    </row>
    <row r="87" spans="1:16" ht="15.75" customHeight="1">
      <c r="A87" s="102"/>
      <c r="B87" s="102"/>
      <c r="C87" s="102"/>
      <c r="D87" s="102"/>
      <c r="E87" s="102"/>
      <c r="F87" s="172"/>
      <c r="G87" s="172"/>
      <c r="H87" s="172"/>
      <c r="I87" s="172"/>
      <c r="J87" s="172"/>
      <c r="K87" s="172"/>
      <c r="L87" s="172"/>
      <c r="M87" s="102"/>
      <c r="N87" s="102"/>
      <c r="O87" s="102"/>
      <c r="P87" s="102"/>
    </row>
    <row r="88" spans="1:16" ht="15.75" customHeight="1">
      <c r="A88" s="102"/>
      <c r="B88" s="102"/>
      <c r="C88" s="102"/>
      <c r="D88" s="102"/>
      <c r="E88" s="102"/>
      <c r="F88" s="172"/>
      <c r="G88" s="172"/>
      <c r="H88" s="172"/>
      <c r="I88" s="172"/>
      <c r="J88" s="172"/>
      <c r="K88" s="172"/>
      <c r="L88" s="172"/>
      <c r="M88" s="102"/>
      <c r="N88" s="102"/>
      <c r="O88" s="102"/>
      <c r="P88" s="102"/>
    </row>
    <row r="89" spans="1:16" ht="15.75" customHeight="1">
      <c r="A89" s="102"/>
      <c r="B89" s="102"/>
      <c r="C89" s="102"/>
      <c r="D89" s="102"/>
      <c r="E89" s="102"/>
      <c r="F89" s="172"/>
      <c r="G89" s="172"/>
      <c r="H89" s="172"/>
      <c r="I89" s="172"/>
      <c r="J89" s="172"/>
      <c r="K89" s="172"/>
      <c r="L89" s="172"/>
      <c r="M89" s="102"/>
      <c r="N89" s="102"/>
      <c r="O89" s="102"/>
      <c r="P89" s="102"/>
    </row>
    <row r="90" spans="1:16" ht="15.75" customHeight="1">
      <c r="A90" s="102"/>
      <c r="B90" s="102"/>
      <c r="C90" s="102"/>
      <c r="D90" s="102"/>
      <c r="E90" s="102"/>
      <c r="F90" s="172"/>
      <c r="G90" s="172"/>
      <c r="H90" s="172"/>
      <c r="I90" s="172"/>
      <c r="J90" s="172"/>
      <c r="K90" s="172"/>
      <c r="L90" s="172"/>
      <c r="M90" s="102"/>
      <c r="N90" s="102"/>
      <c r="O90" s="102"/>
      <c r="P90" s="102"/>
    </row>
  </sheetData>
  <mergeCells count="12">
    <mergeCell ref="A32:B32"/>
    <mergeCell ref="A1:M1"/>
    <mergeCell ref="A5:A6"/>
    <mergeCell ref="B5:B6"/>
    <mergeCell ref="D5:D6"/>
    <mergeCell ref="H5:J5"/>
    <mergeCell ref="A2:M2"/>
    <mergeCell ref="L5:L6"/>
    <mergeCell ref="M5:M6"/>
    <mergeCell ref="E5:G5"/>
    <mergeCell ref="K5:K6"/>
    <mergeCell ref="C5:C6"/>
  </mergeCells>
  <phoneticPr fontId="8" type="noConversion"/>
  <printOptions horizontalCentered="1"/>
  <pageMargins left="0.59055118110236227" right="0.59055118110236227" top="0.86614173228346458" bottom="0.86614173228346458" header="0.47244094488188981" footer="0.59055118110236227"/>
  <pageSetup paperSize="9" scale="8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87"/>
  <sheetViews>
    <sheetView view="pageBreakPreview" topLeftCell="A13" zoomScaleNormal="100" zoomScaleSheetLayoutView="100" workbookViewId="0">
      <selection activeCell="E29" sqref="E29"/>
    </sheetView>
  </sheetViews>
  <sheetFormatPr defaultColWidth="9" defaultRowHeight="15.75" customHeight="1"/>
  <cols>
    <col min="1" max="1" width="4.75" style="2" customWidth="1"/>
    <col min="2" max="2" width="16.25" style="2" customWidth="1"/>
    <col min="3" max="3" width="15.75" style="2" customWidth="1"/>
    <col min="4" max="4" width="5.125" style="2" customWidth="1"/>
    <col min="5" max="5" width="10.25" style="19" customWidth="1"/>
    <col min="6" max="6" width="8.875" style="19" customWidth="1"/>
    <col min="7" max="7" width="13.125" style="19" bestFit="1" customWidth="1"/>
    <col min="8" max="8" width="8.5" style="19" customWidth="1"/>
    <col min="9" max="9" width="8.625" style="19" customWidth="1"/>
    <col min="10" max="10" width="12.25" style="19" customWidth="1"/>
    <col min="11" max="11" width="8.375" style="19" customWidth="1"/>
    <col min="12" max="12" width="7.75" style="19" customWidth="1"/>
    <col min="13" max="13" width="8.125" style="2" customWidth="1"/>
    <col min="14" max="16384" width="9" style="2"/>
  </cols>
  <sheetData>
    <row r="1" spans="1:16" s="15" customFormat="1" ht="30" customHeight="1">
      <c r="A1" s="519" t="s">
        <v>210</v>
      </c>
      <c r="B1" s="551"/>
      <c r="C1" s="551"/>
      <c r="D1" s="551"/>
      <c r="E1" s="551"/>
      <c r="F1" s="551"/>
      <c r="G1" s="551"/>
      <c r="H1" s="551"/>
      <c r="I1" s="551"/>
      <c r="J1" s="551"/>
      <c r="K1" s="551"/>
      <c r="L1" s="551"/>
      <c r="M1" s="551"/>
    </row>
    <row r="2" spans="1:16" ht="16.5" customHeight="1">
      <c r="A2" s="518" t="str">
        <f>公用信息!A8</f>
        <v>评估基准日：2018年11月30日</v>
      </c>
      <c r="B2" s="518"/>
      <c r="C2" s="518"/>
      <c r="D2" s="518"/>
      <c r="E2" s="518"/>
      <c r="F2" s="518"/>
      <c r="G2" s="537"/>
      <c r="H2" s="537"/>
      <c r="I2" s="537"/>
      <c r="J2" s="537"/>
      <c r="K2" s="537"/>
      <c r="L2" s="537"/>
      <c r="M2" s="537"/>
      <c r="N2" s="90"/>
      <c r="O2" s="90"/>
    </row>
    <row r="3" spans="1:16" ht="16.5" customHeight="1">
      <c r="A3" s="91"/>
      <c r="B3" s="91"/>
      <c r="C3" s="91"/>
      <c r="D3" s="91"/>
      <c r="E3" s="91"/>
      <c r="F3" s="91"/>
      <c r="G3" s="157"/>
      <c r="H3" s="157"/>
      <c r="I3" s="157"/>
      <c r="J3" s="157"/>
      <c r="K3" s="157"/>
      <c r="L3" s="538" t="s">
        <v>545</v>
      </c>
      <c r="M3" s="538"/>
      <c r="N3" s="90"/>
      <c r="O3" s="90"/>
    </row>
    <row r="4" spans="1:16" ht="16.5" customHeight="1">
      <c r="A4" s="89" t="str">
        <f>公用信息!A5</f>
        <v>被评估单位：中国劳动关系学院</v>
      </c>
      <c r="B4" s="90"/>
      <c r="C4" s="90"/>
      <c r="D4" s="90"/>
      <c r="E4" s="161"/>
      <c r="F4" s="161"/>
      <c r="G4" s="161"/>
      <c r="H4" s="161"/>
      <c r="I4" s="161"/>
      <c r="J4" s="161"/>
      <c r="K4" s="161"/>
      <c r="L4" s="161"/>
      <c r="M4" s="156" t="s">
        <v>291</v>
      </c>
      <c r="N4" s="90"/>
      <c r="O4" s="90"/>
    </row>
    <row r="5" spans="1:16" s="16" customFormat="1" ht="16.5" customHeight="1">
      <c r="A5" s="546" t="s">
        <v>36</v>
      </c>
      <c r="B5" s="546" t="s">
        <v>546</v>
      </c>
      <c r="C5" s="546" t="s">
        <v>547</v>
      </c>
      <c r="D5" s="549" t="s">
        <v>436</v>
      </c>
      <c r="E5" s="546" t="s">
        <v>51</v>
      </c>
      <c r="F5" s="546"/>
      <c r="G5" s="546"/>
      <c r="H5" s="552" t="s">
        <v>52</v>
      </c>
      <c r="I5" s="552"/>
      <c r="J5" s="552"/>
      <c r="K5" s="549" t="s">
        <v>321</v>
      </c>
      <c r="L5" s="552" t="s">
        <v>357</v>
      </c>
      <c r="M5" s="546" t="s">
        <v>331</v>
      </c>
      <c r="N5" s="245"/>
      <c r="O5" s="245"/>
      <c r="P5" s="265"/>
    </row>
    <row r="6" spans="1:16" s="16" customFormat="1" ht="16.5" customHeight="1">
      <c r="A6" s="546"/>
      <c r="B6" s="546"/>
      <c r="C6" s="546"/>
      <c r="D6" s="550"/>
      <c r="E6" s="176" t="s">
        <v>437</v>
      </c>
      <c r="F6" s="176" t="s">
        <v>454</v>
      </c>
      <c r="G6" s="176" t="s">
        <v>455</v>
      </c>
      <c r="H6" s="273" t="s">
        <v>456</v>
      </c>
      <c r="I6" s="298" t="s">
        <v>454</v>
      </c>
      <c r="J6" s="273" t="s">
        <v>455</v>
      </c>
      <c r="K6" s="550"/>
      <c r="L6" s="552"/>
      <c r="M6" s="546"/>
      <c r="N6" s="245"/>
      <c r="O6" s="245"/>
      <c r="P6" s="265"/>
    </row>
    <row r="7" spans="1:16" ht="16.5" customHeight="1">
      <c r="A7" s="209"/>
      <c r="B7" s="225"/>
      <c r="C7" s="176"/>
      <c r="D7" s="236"/>
      <c r="E7" s="338"/>
      <c r="F7" s="338"/>
      <c r="G7" s="338"/>
      <c r="H7" s="341"/>
      <c r="I7" s="328"/>
      <c r="J7" s="328"/>
      <c r="K7" s="328">
        <f>J7-G7</f>
        <v>0</v>
      </c>
      <c r="L7" s="328" t="str">
        <f>IF(G7=0,"",K7/G7*100)</f>
        <v/>
      </c>
      <c r="M7" s="191"/>
      <c r="N7" s="179"/>
      <c r="O7" s="179"/>
      <c r="P7" s="186"/>
    </row>
    <row r="8" spans="1:16" ht="16.5" customHeight="1">
      <c r="A8" s="176"/>
      <c r="B8" s="188"/>
      <c r="C8" s="176"/>
      <c r="D8" s="191"/>
      <c r="E8" s="338"/>
      <c r="F8" s="338"/>
      <c r="G8" s="338"/>
      <c r="H8" s="328"/>
      <c r="I8" s="328"/>
      <c r="J8" s="328"/>
      <c r="K8" s="328">
        <f t="shared" ref="K8:K29" si="0">J8-G8</f>
        <v>0</v>
      </c>
      <c r="L8" s="328" t="str">
        <f t="shared" ref="L8:L29" si="1">IF(G8=0,"",K8/G8*100)</f>
        <v/>
      </c>
      <c r="M8" s="191"/>
      <c r="N8" s="179"/>
      <c r="O8" s="179"/>
      <c r="P8" s="186"/>
    </row>
    <row r="9" spans="1:16" ht="16.5" customHeight="1">
      <c r="A9" s="176"/>
      <c r="B9" s="188"/>
      <c r="C9" s="176"/>
      <c r="D9" s="191"/>
      <c r="E9" s="338"/>
      <c r="F9" s="338"/>
      <c r="G9" s="338"/>
      <c r="H9" s="328"/>
      <c r="I9" s="328"/>
      <c r="J9" s="328"/>
      <c r="K9" s="328">
        <f t="shared" si="0"/>
        <v>0</v>
      </c>
      <c r="L9" s="328" t="str">
        <f t="shared" si="1"/>
        <v/>
      </c>
      <c r="M9" s="191"/>
      <c r="N9" s="179"/>
      <c r="O9" s="179"/>
      <c r="P9" s="186"/>
    </row>
    <row r="10" spans="1:16" ht="16.5" customHeight="1">
      <c r="A10" s="176"/>
      <c r="B10" s="188"/>
      <c r="C10" s="176"/>
      <c r="D10" s="191"/>
      <c r="E10" s="338"/>
      <c r="F10" s="338"/>
      <c r="G10" s="338"/>
      <c r="H10" s="328"/>
      <c r="I10" s="328"/>
      <c r="J10" s="328"/>
      <c r="K10" s="328">
        <f t="shared" si="0"/>
        <v>0</v>
      </c>
      <c r="L10" s="328" t="str">
        <f t="shared" si="1"/>
        <v/>
      </c>
      <c r="M10" s="191"/>
      <c r="N10" s="179"/>
      <c r="O10" s="179"/>
      <c r="P10" s="186"/>
    </row>
    <row r="11" spans="1:16" ht="16.5" customHeight="1">
      <c r="A11" s="176"/>
      <c r="B11" s="188"/>
      <c r="C11" s="176"/>
      <c r="D11" s="191"/>
      <c r="E11" s="338"/>
      <c r="F11" s="338"/>
      <c r="G11" s="338"/>
      <c r="H11" s="328"/>
      <c r="I11" s="328"/>
      <c r="J11" s="328"/>
      <c r="K11" s="328">
        <f t="shared" si="0"/>
        <v>0</v>
      </c>
      <c r="L11" s="328" t="str">
        <f t="shared" si="1"/>
        <v/>
      </c>
      <c r="M11" s="191"/>
      <c r="N11" s="179"/>
      <c r="O11" s="179"/>
      <c r="P11" s="186"/>
    </row>
    <row r="12" spans="1:16" ht="16.5" customHeight="1">
      <c r="A12" s="176"/>
      <c r="B12" s="188"/>
      <c r="C12" s="176"/>
      <c r="D12" s="191"/>
      <c r="E12" s="338"/>
      <c r="F12" s="338"/>
      <c r="G12" s="338"/>
      <c r="H12" s="328"/>
      <c r="I12" s="328"/>
      <c r="J12" s="328"/>
      <c r="K12" s="328">
        <f t="shared" si="0"/>
        <v>0</v>
      </c>
      <c r="L12" s="328" t="str">
        <f t="shared" si="1"/>
        <v/>
      </c>
      <c r="M12" s="191"/>
      <c r="N12" s="179"/>
      <c r="O12" s="179"/>
      <c r="P12" s="186"/>
    </row>
    <row r="13" spans="1:16" ht="16.5" customHeight="1">
      <c r="A13" s="176"/>
      <c r="B13" s="188"/>
      <c r="C13" s="176"/>
      <c r="D13" s="191"/>
      <c r="E13" s="338"/>
      <c r="F13" s="338"/>
      <c r="G13" s="338"/>
      <c r="H13" s="328"/>
      <c r="I13" s="328"/>
      <c r="J13" s="328"/>
      <c r="K13" s="328">
        <f t="shared" si="0"/>
        <v>0</v>
      </c>
      <c r="L13" s="328" t="str">
        <f t="shared" si="1"/>
        <v/>
      </c>
      <c r="M13" s="191"/>
      <c r="N13" s="179"/>
      <c r="O13" s="179"/>
      <c r="P13" s="186"/>
    </row>
    <row r="14" spans="1:16" ht="16.5" customHeight="1">
      <c r="A14" s="176"/>
      <c r="B14" s="188"/>
      <c r="C14" s="176"/>
      <c r="D14" s="191"/>
      <c r="E14" s="338"/>
      <c r="F14" s="338"/>
      <c r="G14" s="338"/>
      <c r="H14" s="328"/>
      <c r="I14" s="328"/>
      <c r="J14" s="328"/>
      <c r="K14" s="328">
        <f t="shared" si="0"/>
        <v>0</v>
      </c>
      <c r="L14" s="328" t="str">
        <f t="shared" si="1"/>
        <v/>
      </c>
      <c r="M14" s="191"/>
      <c r="N14" s="179"/>
      <c r="O14" s="179"/>
      <c r="P14" s="186"/>
    </row>
    <row r="15" spans="1:16" ht="16.5" customHeight="1">
      <c r="A15" s="176"/>
      <c r="B15" s="188"/>
      <c r="C15" s="176"/>
      <c r="D15" s="191"/>
      <c r="E15" s="338"/>
      <c r="F15" s="338"/>
      <c r="G15" s="338"/>
      <c r="H15" s="328"/>
      <c r="I15" s="328"/>
      <c r="J15" s="328"/>
      <c r="K15" s="328">
        <f t="shared" si="0"/>
        <v>0</v>
      </c>
      <c r="L15" s="328" t="str">
        <f t="shared" si="1"/>
        <v/>
      </c>
      <c r="M15" s="191"/>
      <c r="N15" s="179"/>
      <c r="O15" s="179"/>
      <c r="P15" s="186"/>
    </row>
    <row r="16" spans="1:16" ht="16.5" customHeight="1">
      <c r="A16" s="176"/>
      <c r="B16" s="188"/>
      <c r="C16" s="176"/>
      <c r="D16" s="191"/>
      <c r="E16" s="338"/>
      <c r="F16" s="338"/>
      <c r="G16" s="338"/>
      <c r="H16" s="328"/>
      <c r="I16" s="328"/>
      <c r="J16" s="328"/>
      <c r="K16" s="328">
        <f t="shared" si="0"/>
        <v>0</v>
      </c>
      <c r="L16" s="328" t="str">
        <f t="shared" si="1"/>
        <v/>
      </c>
      <c r="M16" s="191"/>
      <c r="N16" s="179"/>
      <c r="O16" s="179"/>
      <c r="P16" s="186"/>
    </row>
    <row r="17" spans="1:16" ht="16.5" customHeight="1">
      <c r="A17" s="176"/>
      <c r="B17" s="188"/>
      <c r="C17" s="176"/>
      <c r="D17" s="191"/>
      <c r="E17" s="338"/>
      <c r="F17" s="338"/>
      <c r="G17" s="338"/>
      <c r="H17" s="328"/>
      <c r="I17" s="328"/>
      <c r="J17" s="328"/>
      <c r="K17" s="328">
        <f t="shared" si="0"/>
        <v>0</v>
      </c>
      <c r="L17" s="328" t="str">
        <f t="shared" si="1"/>
        <v/>
      </c>
      <c r="M17" s="191"/>
      <c r="N17" s="179"/>
      <c r="O17" s="179"/>
      <c r="P17" s="186"/>
    </row>
    <row r="18" spans="1:16" ht="16.5" customHeight="1">
      <c r="A18" s="176"/>
      <c r="B18" s="188"/>
      <c r="C18" s="176"/>
      <c r="D18" s="191"/>
      <c r="E18" s="338"/>
      <c r="F18" s="338"/>
      <c r="G18" s="338"/>
      <c r="H18" s="328"/>
      <c r="I18" s="328"/>
      <c r="J18" s="328"/>
      <c r="K18" s="328">
        <f t="shared" si="0"/>
        <v>0</v>
      </c>
      <c r="L18" s="328" t="str">
        <f t="shared" si="1"/>
        <v/>
      </c>
      <c r="M18" s="191"/>
      <c r="N18" s="179"/>
      <c r="O18" s="179"/>
      <c r="P18" s="186"/>
    </row>
    <row r="19" spans="1:16" ht="16.5" customHeight="1">
      <c r="A19" s="176"/>
      <c r="B19" s="188"/>
      <c r="C19" s="176"/>
      <c r="D19" s="191"/>
      <c r="E19" s="338"/>
      <c r="F19" s="338"/>
      <c r="G19" s="338"/>
      <c r="H19" s="328"/>
      <c r="I19" s="328"/>
      <c r="J19" s="328"/>
      <c r="K19" s="328">
        <f t="shared" si="0"/>
        <v>0</v>
      </c>
      <c r="L19" s="328" t="str">
        <f t="shared" si="1"/>
        <v/>
      </c>
      <c r="M19" s="191"/>
      <c r="N19" s="179"/>
      <c r="O19" s="179"/>
      <c r="P19" s="186"/>
    </row>
    <row r="20" spans="1:16" ht="16.5" customHeight="1">
      <c r="A20" s="176"/>
      <c r="B20" s="188"/>
      <c r="C20" s="176"/>
      <c r="D20" s="191"/>
      <c r="E20" s="338"/>
      <c r="F20" s="338"/>
      <c r="G20" s="338"/>
      <c r="H20" s="328"/>
      <c r="I20" s="328"/>
      <c r="J20" s="328"/>
      <c r="K20" s="328">
        <f t="shared" si="0"/>
        <v>0</v>
      </c>
      <c r="L20" s="328" t="str">
        <f t="shared" si="1"/>
        <v/>
      </c>
      <c r="M20" s="191"/>
      <c r="N20" s="179"/>
      <c r="O20" s="179"/>
      <c r="P20" s="186"/>
    </row>
    <row r="21" spans="1:16" ht="16.5" customHeight="1">
      <c r="A21" s="176"/>
      <c r="B21" s="188"/>
      <c r="C21" s="176"/>
      <c r="D21" s="191"/>
      <c r="E21" s="338"/>
      <c r="F21" s="338"/>
      <c r="G21" s="338"/>
      <c r="H21" s="328"/>
      <c r="I21" s="328"/>
      <c r="J21" s="328"/>
      <c r="K21" s="328">
        <f t="shared" si="0"/>
        <v>0</v>
      </c>
      <c r="L21" s="328" t="str">
        <f t="shared" si="1"/>
        <v/>
      </c>
      <c r="M21" s="191"/>
      <c r="N21" s="179"/>
      <c r="O21" s="179"/>
      <c r="P21" s="186"/>
    </row>
    <row r="22" spans="1:16" ht="16.5" customHeight="1">
      <c r="A22" s="176"/>
      <c r="B22" s="188"/>
      <c r="C22" s="176"/>
      <c r="D22" s="191"/>
      <c r="E22" s="338"/>
      <c r="F22" s="338"/>
      <c r="G22" s="338"/>
      <c r="H22" s="328"/>
      <c r="I22" s="328"/>
      <c r="J22" s="328"/>
      <c r="K22" s="328">
        <f t="shared" si="0"/>
        <v>0</v>
      </c>
      <c r="L22" s="328" t="str">
        <f t="shared" si="1"/>
        <v/>
      </c>
      <c r="M22" s="191"/>
      <c r="N22" s="179"/>
      <c r="O22" s="179"/>
      <c r="P22" s="186"/>
    </row>
    <row r="23" spans="1:16" ht="16.5" customHeight="1">
      <c r="A23" s="176"/>
      <c r="B23" s="188"/>
      <c r="C23" s="176"/>
      <c r="D23" s="191"/>
      <c r="E23" s="338"/>
      <c r="F23" s="338"/>
      <c r="G23" s="338"/>
      <c r="H23" s="328"/>
      <c r="I23" s="328"/>
      <c r="J23" s="328"/>
      <c r="K23" s="328">
        <f t="shared" si="0"/>
        <v>0</v>
      </c>
      <c r="L23" s="328" t="str">
        <f t="shared" si="1"/>
        <v/>
      </c>
      <c r="M23" s="191"/>
      <c r="N23" s="179"/>
      <c r="O23" s="179"/>
      <c r="P23" s="186"/>
    </row>
    <row r="24" spans="1:16" ht="16.5" customHeight="1">
      <c r="A24" s="298"/>
      <c r="B24" s="188"/>
      <c r="C24" s="298"/>
      <c r="D24" s="191"/>
      <c r="E24" s="338"/>
      <c r="F24" s="338"/>
      <c r="G24" s="338"/>
      <c r="H24" s="328"/>
      <c r="I24" s="328"/>
      <c r="J24" s="328"/>
      <c r="K24" s="328">
        <f t="shared" si="0"/>
        <v>0</v>
      </c>
      <c r="L24" s="328" t="str">
        <f t="shared" si="1"/>
        <v/>
      </c>
      <c r="M24" s="191"/>
      <c r="N24" s="179"/>
      <c r="O24" s="179"/>
      <c r="P24" s="186"/>
    </row>
    <row r="25" spans="1:16" ht="16.5" customHeight="1">
      <c r="A25" s="176"/>
      <c r="B25" s="188"/>
      <c r="C25" s="176"/>
      <c r="D25" s="191"/>
      <c r="E25" s="338"/>
      <c r="F25" s="338"/>
      <c r="G25" s="338"/>
      <c r="H25" s="328"/>
      <c r="I25" s="328"/>
      <c r="J25" s="328"/>
      <c r="K25" s="328">
        <f t="shared" si="0"/>
        <v>0</v>
      </c>
      <c r="L25" s="328" t="str">
        <f t="shared" si="1"/>
        <v/>
      </c>
      <c r="M25" s="191"/>
      <c r="N25" s="179"/>
      <c r="O25" s="179"/>
      <c r="P25" s="186"/>
    </row>
    <row r="26" spans="1:16" ht="16.5" customHeight="1">
      <c r="A26" s="176"/>
      <c r="B26" s="188"/>
      <c r="C26" s="176"/>
      <c r="D26" s="191"/>
      <c r="E26" s="338"/>
      <c r="F26" s="338"/>
      <c r="G26" s="338"/>
      <c r="H26" s="328"/>
      <c r="I26" s="328"/>
      <c r="J26" s="328"/>
      <c r="K26" s="328">
        <f t="shared" si="0"/>
        <v>0</v>
      </c>
      <c r="L26" s="328" t="str">
        <f t="shared" si="1"/>
        <v/>
      </c>
      <c r="M26" s="191"/>
      <c r="N26" s="179"/>
      <c r="O26" s="179"/>
      <c r="P26" s="186"/>
    </row>
    <row r="27" spans="1:16" ht="16.5" customHeight="1">
      <c r="A27" s="176"/>
      <c r="B27" s="188"/>
      <c r="C27" s="176"/>
      <c r="D27" s="191"/>
      <c r="E27" s="338"/>
      <c r="F27" s="338"/>
      <c r="G27" s="338"/>
      <c r="H27" s="328"/>
      <c r="I27" s="328"/>
      <c r="J27" s="328"/>
      <c r="K27" s="328">
        <f t="shared" si="0"/>
        <v>0</v>
      </c>
      <c r="L27" s="328" t="str">
        <f t="shared" si="1"/>
        <v/>
      </c>
      <c r="M27" s="191"/>
      <c r="N27" s="179"/>
      <c r="O27" s="179"/>
      <c r="P27" s="186"/>
    </row>
    <row r="28" spans="1:16" ht="16.5" customHeight="1">
      <c r="A28" s="176"/>
      <c r="B28" s="188"/>
      <c r="C28" s="176"/>
      <c r="D28" s="191"/>
      <c r="E28" s="338"/>
      <c r="F28" s="338"/>
      <c r="G28" s="338"/>
      <c r="H28" s="328"/>
      <c r="I28" s="328"/>
      <c r="J28" s="328"/>
      <c r="K28" s="328">
        <f t="shared" si="0"/>
        <v>0</v>
      </c>
      <c r="L28" s="328" t="str">
        <f t="shared" si="1"/>
        <v/>
      </c>
      <c r="M28" s="191"/>
      <c r="N28" s="179"/>
      <c r="O28" s="179"/>
      <c r="P28" s="186"/>
    </row>
    <row r="29" spans="1:16" ht="16.5" customHeight="1">
      <c r="A29" s="522" t="s">
        <v>334</v>
      </c>
      <c r="B29" s="523"/>
      <c r="C29" s="176"/>
      <c r="D29" s="191"/>
      <c r="E29" s="328">
        <f>ROUND(SUM(E7:E28),2)</f>
        <v>0</v>
      </c>
      <c r="F29" s="328"/>
      <c r="G29" s="328">
        <f>ROUND(SUM(G7:G28),2)</f>
        <v>0</v>
      </c>
      <c r="H29" s="328">
        <f>ROUND(SUM(H7:H28),2)</f>
        <v>0</v>
      </c>
      <c r="I29" s="328"/>
      <c r="J29" s="328">
        <f>ROUND(SUM(J7:J28),2)</f>
        <v>0</v>
      </c>
      <c r="K29" s="328">
        <f t="shared" si="0"/>
        <v>0</v>
      </c>
      <c r="L29" s="328" t="str">
        <f t="shared" si="1"/>
        <v/>
      </c>
      <c r="M29" s="191"/>
      <c r="N29" s="179"/>
      <c r="O29" s="179"/>
      <c r="P29" s="186"/>
    </row>
    <row r="30" spans="1:16" ht="15.75" customHeight="1">
      <c r="A30" s="193"/>
      <c r="B30" s="193"/>
      <c r="C30" s="193"/>
      <c r="D30" s="193"/>
      <c r="E30" s="291"/>
      <c r="F30" s="291"/>
      <c r="G30" s="291"/>
      <c r="H30" s="185"/>
      <c r="I30" s="185"/>
      <c r="J30" s="185"/>
      <c r="K30" s="185"/>
      <c r="L30" s="185"/>
      <c r="M30" s="185"/>
      <c r="N30" s="179"/>
      <c r="O30" s="179"/>
      <c r="P30" s="186"/>
    </row>
    <row r="31" spans="1:16" ht="15.75" customHeight="1">
      <c r="A31" s="195"/>
      <c r="B31" s="179"/>
      <c r="C31" s="179"/>
      <c r="D31" s="179"/>
      <c r="E31" s="237"/>
      <c r="F31" s="237"/>
      <c r="G31" s="237"/>
      <c r="H31" s="237"/>
      <c r="I31" s="237"/>
      <c r="J31" s="237"/>
      <c r="K31" s="237"/>
      <c r="L31" s="237"/>
      <c r="M31" s="179"/>
      <c r="N31" s="179"/>
      <c r="O31" s="179"/>
      <c r="P31" s="186"/>
    </row>
    <row r="32" spans="1:16" ht="15.75" customHeight="1">
      <c r="A32" s="179"/>
      <c r="B32" s="179"/>
      <c r="C32" s="179"/>
      <c r="D32" s="179"/>
      <c r="E32" s="237"/>
      <c r="F32" s="237"/>
      <c r="G32" s="237"/>
      <c r="H32" s="237"/>
      <c r="I32" s="237"/>
      <c r="J32" s="237"/>
      <c r="K32" s="237"/>
      <c r="L32" s="237"/>
      <c r="M32" s="179"/>
      <c r="N32" s="179"/>
      <c r="O32" s="179"/>
      <c r="P32" s="186"/>
    </row>
    <row r="33" spans="1:16" ht="15.75" customHeight="1">
      <c r="A33" s="179"/>
      <c r="B33" s="179"/>
      <c r="C33" s="179"/>
      <c r="D33" s="179"/>
      <c r="E33" s="237"/>
      <c r="F33" s="237"/>
      <c r="G33" s="237"/>
      <c r="H33" s="237"/>
      <c r="I33" s="237"/>
      <c r="J33" s="237"/>
      <c r="K33" s="237"/>
      <c r="L33" s="237"/>
      <c r="M33" s="179"/>
      <c r="N33" s="179"/>
      <c r="O33" s="179"/>
      <c r="P33" s="186"/>
    </row>
    <row r="34" spans="1:16" ht="15.75" customHeight="1">
      <c r="A34" s="179"/>
      <c r="B34" s="179"/>
      <c r="C34" s="179"/>
      <c r="D34" s="179"/>
      <c r="E34" s="237"/>
      <c r="F34" s="237"/>
      <c r="G34" s="237"/>
      <c r="H34" s="237"/>
      <c r="I34" s="237"/>
      <c r="J34" s="237"/>
      <c r="K34" s="237"/>
      <c r="L34" s="237"/>
      <c r="M34" s="179"/>
      <c r="N34" s="179"/>
      <c r="O34" s="179"/>
      <c r="P34" s="186"/>
    </row>
    <row r="35" spans="1:16" ht="15.75" customHeight="1">
      <c r="A35" s="179"/>
      <c r="B35" s="179"/>
      <c r="C35" s="179"/>
      <c r="D35" s="179"/>
      <c r="E35" s="237"/>
      <c r="F35" s="237"/>
      <c r="G35" s="237"/>
      <c r="H35" s="237"/>
      <c r="I35" s="237"/>
      <c r="J35" s="237"/>
      <c r="K35" s="237"/>
      <c r="L35" s="237"/>
      <c r="M35" s="179"/>
      <c r="N35" s="179"/>
      <c r="O35" s="179"/>
      <c r="P35" s="186"/>
    </row>
    <row r="36" spans="1:16" ht="15.75" customHeight="1">
      <c r="A36" s="179"/>
      <c r="B36" s="179"/>
      <c r="C36" s="179"/>
      <c r="D36" s="179"/>
      <c r="E36" s="237"/>
      <c r="F36" s="237"/>
      <c r="G36" s="237"/>
      <c r="H36" s="237"/>
      <c r="I36" s="237"/>
      <c r="J36" s="237"/>
      <c r="K36" s="237"/>
      <c r="L36" s="237"/>
      <c r="M36" s="179"/>
      <c r="N36" s="179"/>
      <c r="O36" s="179"/>
      <c r="P36" s="186"/>
    </row>
    <row r="37" spans="1:16" ht="15.75" customHeight="1">
      <c r="A37" s="179"/>
      <c r="B37" s="179"/>
      <c r="C37" s="179"/>
      <c r="D37" s="179"/>
      <c r="E37" s="237"/>
      <c r="F37" s="237"/>
      <c r="G37" s="237"/>
      <c r="H37" s="237"/>
      <c r="I37" s="237"/>
      <c r="J37" s="237"/>
      <c r="K37" s="237"/>
      <c r="L37" s="237"/>
      <c r="M37" s="179"/>
      <c r="N37" s="179"/>
      <c r="O37" s="179"/>
      <c r="P37" s="186"/>
    </row>
    <row r="38" spans="1:16" ht="15.75" customHeight="1">
      <c r="A38" s="179"/>
      <c r="B38" s="179"/>
      <c r="C38" s="179"/>
      <c r="D38" s="179"/>
      <c r="E38" s="237"/>
      <c r="F38" s="237"/>
      <c r="G38" s="237"/>
      <c r="H38" s="237"/>
      <c r="I38" s="237"/>
      <c r="J38" s="237"/>
      <c r="K38" s="237"/>
      <c r="L38" s="237"/>
      <c r="M38" s="179"/>
      <c r="N38" s="179"/>
      <c r="O38" s="179"/>
      <c r="P38" s="186"/>
    </row>
    <row r="39" spans="1:16" ht="15.75" customHeight="1">
      <c r="A39" s="179"/>
      <c r="B39" s="179"/>
      <c r="C39" s="179"/>
      <c r="D39" s="179"/>
      <c r="E39" s="237"/>
      <c r="F39" s="237"/>
      <c r="G39" s="237"/>
      <c r="H39" s="237"/>
      <c r="I39" s="237"/>
      <c r="J39" s="237"/>
      <c r="K39" s="237"/>
      <c r="L39" s="237"/>
      <c r="M39" s="179"/>
      <c r="N39" s="179"/>
      <c r="O39" s="179"/>
      <c r="P39" s="186"/>
    </row>
    <row r="40" spans="1:16" ht="15.75" customHeight="1">
      <c r="A40" s="179"/>
      <c r="B40" s="179"/>
      <c r="C40" s="179"/>
      <c r="D40" s="179"/>
      <c r="E40" s="237"/>
      <c r="F40" s="237"/>
      <c r="G40" s="237"/>
      <c r="H40" s="237"/>
      <c r="I40" s="237"/>
      <c r="J40" s="237"/>
      <c r="K40" s="237"/>
      <c r="L40" s="237"/>
      <c r="M40" s="179"/>
      <c r="N40" s="179"/>
      <c r="O40" s="179"/>
      <c r="P40" s="186"/>
    </row>
    <row r="41" spans="1:16" ht="15.75" customHeight="1">
      <c r="A41" s="179"/>
      <c r="B41" s="179"/>
      <c r="C41" s="179"/>
      <c r="D41" s="179"/>
      <c r="E41" s="237"/>
      <c r="F41" s="237"/>
      <c r="G41" s="237"/>
      <c r="H41" s="237"/>
      <c r="I41" s="237"/>
      <c r="J41" s="237"/>
      <c r="K41" s="237"/>
      <c r="L41" s="237"/>
      <c r="M41" s="179"/>
      <c r="N41" s="179"/>
      <c r="O41" s="179"/>
      <c r="P41" s="186"/>
    </row>
    <row r="42" spans="1:16" ht="15.75" customHeight="1">
      <c r="A42" s="179"/>
      <c r="B42" s="179"/>
      <c r="C42" s="179"/>
      <c r="D42" s="179"/>
      <c r="E42" s="237"/>
      <c r="F42" s="237"/>
      <c r="G42" s="237"/>
      <c r="H42" s="237"/>
      <c r="I42" s="237"/>
      <c r="J42" s="237"/>
      <c r="K42" s="237"/>
      <c r="L42" s="237"/>
      <c r="M42" s="179"/>
      <c r="N42" s="179"/>
      <c r="O42" s="179"/>
      <c r="P42" s="186"/>
    </row>
    <row r="43" spans="1:16" ht="15.75" customHeight="1">
      <c r="A43" s="179"/>
      <c r="B43" s="179"/>
      <c r="C43" s="179"/>
      <c r="D43" s="179"/>
      <c r="E43" s="237"/>
      <c r="F43" s="237"/>
      <c r="G43" s="237"/>
      <c r="H43" s="237"/>
      <c r="I43" s="237"/>
      <c r="J43" s="237"/>
      <c r="K43" s="237"/>
      <c r="L43" s="237"/>
      <c r="M43" s="179"/>
      <c r="N43" s="179"/>
      <c r="O43" s="179"/>
      <c r="P43" s="186"/>
    </row>
    <row r="44" spans="1:16" ht="15.75" customHeight="1">
      <c r="A44" s="179"/>
      <c r="B44" s="179"/>
      <c r="C44" s="179"/>
      <c r="D44" s="179"/>
      <c r="E44" s="237"/>
      <c r="F44" s="237"/>
      <c r="G44" s="237"/>
      <c r="H44" s="237"/>
      <c r="I44" s="237"/>
      <c r="J44" s="237"/>
      <c r="K44" s="237"/>
      <c r="L44" s="237"/>
      <c r="M44" s="179"/>
      <c r="N44" s="179"/>
      <c r="O44" s="179"/>
      <c r="P44" s="186"/>
    </row>
    <row r="45" spans="1:16" ht="15.75" customHeight="1">
      <c r="A45" s="179"/>
      <c r="B45" s="179"/>
      <c r="C45" s="179"/>
      <c r="D45" s="179"/>
      <c r="E45" s="237"/>
      <c r="F45" s="237"/>
      <c r="G45" s="237"/>
      <c r="H45" s="237"/>
      <c r="I45" s="237"/>
      <c r="J45" s="237"/>
      <c r="K45" s="237"/>
      <c r="L45" s="237"/>
      <c r="M45" s="179"/>
      <c r="N45" s="179"/>
      <c r="O45" s="179"/>
      <c r="P45" s="186"/>
    </row>
    <row r="46" spans="1:16" ht="15.75" customHeight="1">
      <c r="A46" s="179"/>
      <c r="B46" s="179"/>
      <c r="C46" s="179"/>
      <c r="D46" s="179"/>
      <c r="E46" s="237"/>
      <c r="F46" s="237"/>
      <c r="G46" s="237"/>
      <c r="H46" s="237"/>
      <c r="I46" s="237"/>
      <c r="J46" s="237"/>
      <c r="K46" s="237"/>
      <c r="L46" s="237"/>
      <c r="M46" s="179"/>
      <c r="N46" s="179"/>
      <c r="O46" s="179"/>
      <c r="P46" s="186"/>
    </row>
    <row r="47" spans="1:16" ht="15.75" customHeight="1">
      <c r="A47" s="179"/>
      <c r="B47" s="179"/>
      <c r="C47" s="179"/>
      <c r="D47" s="179"/>
      <c r="E47" s="237"/>
      <c r="F47" s="237"/>
      <c r="G47" s="237"/>
      <c r="H47" s="237"/>
      <c r="I47" s="237"/>
      <c r="J47" s="237"/>
      <c r="K47" s="237"/>
      <c r="L47" s="237"/>
      <c r="M47" s="179"/>
      <c r="N47" s="179"/>
      <c r="O47" s="179"/>
      <c r="P47" s="186"/>
    </row>
    <row r="48" spans="1:16" ht="15.75" customHeight="1">
      <c r="A48" s="179"/>
      <c r="B48" s="179"/>
      <c r="C48" s="179"/>
      <c r="D48" s="179"/>
      <c r="E48" s="237"/>
      <c r="F48" s="237"/>
      <c r="G48" s="237"/>
      <c r="H48" s="237"/>
      <c r="I48" s="237"/>
      <c r="J48" s="237"/>
      <c r="K48" s="237"/>
      <c r="L48" s="237"/>
      <c r="M48" s="179"/>
      <c r="N48" s="179"/>
      <c r="O48" s="179"/>
      <c r="P48" s="186"/>
    </row>
    <row r="49" spans="1:16" ht="15.75" customHeight="1">
      <c r="A49" s="179"/>
      <c r="B49" s="179"/>
      <c r="C49" s="179"/>
      <c r="D49" s="179"/>
      <c r="E49" s="237"/>
      <c r="F49" s="237"/>
      <c r="G49" s="237"/>
      <c r="H49" s="237"/>
      <c r="I49" s="237"/>
      <c r="J49" s="237"/>
      <c r="K49" s="237"/>
      <c r="L49" s="237"/>
      <c r="M49" s="179"/>
      <c r="N49" s="179"/>
      <c r="O49" s="179"/>
      <c r="P49" s="186"/>
    </row>
    <row r="50" spans="1:16" ht="15.75" customHeight="1">
      <c r="A50" s="179"/>
      <c r="B50" s="179"/>
      <c r="C50" s="179"/>
      <c r="D50" s="179"/>
      <c r="E50" s="237"/>
      <c r="F50" s="237"/>
      <c r="G50" s="237"/>
      <c r="H50" s="237"/>
      <c r="I50" s="237"/>
      <c r="J50" s="237"/>
      <c r="K50" s="237"/>
      <c r="L50" s="237"/>
      <c r="M50" s="179"/>
      <c r="N50" s="179"/>
      <c r="O50" s="179"/>
      <c r="P50" s="186"/>
    </row>
    <row r="51" spans="1:16" ht="15.75" customHeight="1">
      <c r="A51" s="179"/>
      <c r="B51" s="179"/>
      <c r="C51" s="179"/>
      <c r="D51" s="179"/>
      <c r="E51" s="237"/>
      <c r="F51" s="237"/>
      <c r="G51" s="237"/>
      <c r="H51" s="237"/>
      <c r="I51" s="237"/>
      <c r="J51" s="237"/>
      <c r="K51" s="237"/>
      <c r="L51" s="237"/>
      <c r="M51" s="179"/>
      <c r="N51" s="179"/>
      <c r="O51" s="179"/>
      <c r="P51" s="186"/>
    </row>
    <row r="52" spans="1:16" ht="15.75" customHeight="1">
      <c r="A52" s="179"/>
      <c r="B52" s="179"/>
      <c r="C52" s="179"/>
      <c r="D52" s="179"/>
      <c r="E52" s="237"/>
      <c r="F52" s="237"/>
      <c r="G52" s="237"/>
      <c r="H52" s="237"/>
      <c r="I52" s="237"/>
      <c r="J52" s="237"/>
      <c r="K52" s="237"/>
      <c r="L52" s="237"/>
      <c r="M52" s="179"/>
      <c r="N52" s="179"/>
      <c r="O52" s="179"/>
      <c r="P52" s="186"/>
    </row>
    <row r="53" spans="1:16" ht="15.75" customHeight="1">
      <c r="A53" s="179"/>
      <c r="B53" s="179"/>
      <c r="C53" s="179"/>
      <c r="D53" s="179"/>
      <c r="E53" s="237"/>
      <c r="F53" s="237"/>
      <c r="G53" s="237"/>
      <c r="H53" s="237"/>
      <c r="I53" s="237"/>
      <c r="J53" s="237"/>
      <c r="K53" s="237"/>
      <c r="L53" s="237"/>
      <c r="M53" s="179"/>
      <c r="N53" s="179"/>
      <c r="O53" s="179"/>
      <c r="P53" s="186"/>
    </row>
    <row r="54" spans="1:16" ht="15.75" customHeight="1">
      <c r="A54" s="179"/>
      <c r="B54" s="179"/>
      <c r="C54" s="179"/>
      <c r="D54" s="179"/>
      <c r="E54" s="237"/>
      <c r="F54" s="237"/>
      <c r="G54" s="237"/>
      <c r="H54" s="237"/>
      <c r="I54" s="237"/>
      <c r="J54" s="237"/>
      <c r="K54" s="237"/>
      <c r="L54" s="237"/>
      <c r="M54" s="179"/>
      <c r="N54" s="179"/>
      <c r="O54" s="179"/>
      <c r="P54" s="186"/>
    </row>
    <row r="55" spans="1:16" ht="15.75" customHeight="1">
      <c r="A55" s="179"/>
      <c r="B55" s="179"/>
      <c r="C55" s="179"/>
      <c r="D55" s="179"/>
      <c r="E55" s="237"/>
      <c r="F55" s="237"/>
      <c r="G55" s="237"/>
      <c r="H55" s="237"/>
      <c r="I55" s="237"/>
      <c r="J55" s="237"/>
      <c r="K55" s="237"/>
      <c r="L55" s="237"/>
      <c r="M55" s="179"/>
      <c r="N55" s="179"/>
      <c r="O55" s="179"/>
      <c r="P55" s="186"/>
    </row>
    <row r="56" spans="1:16" ht="15.75" customHeight="1">
      <c r="A56" s="179"/>
      <c r="B56" s="179"/>
      <c r="C56" s="179"/>
      <c r="D56" s="179"/>
      <c r="E56" s="237"/>
      <c r="F56" s="237"/>
      <c r="G56" s="237"/>
      <c r="H56" s="237"/>
      <c r="I56" s="237"/>
      <c r="J56" s="237"/>
      <c r="K56" s="237"/>
      <c r="L56" s="237"/>
      <c r="M56" s="179"/>
      <c r="N56" s="179"/>
      <c r="O56" s="179"/>
      <c r="P56" s="186"/>
    </row>
    <row r="57" spans="1:16" ht="15.75" customHeight="1">
      <c r="A57" s="179"/>
      <c r="B57" s="179"/>
      <c r="C57" s="179"/>
      <c r="D57" s="179"/>
      <c r="E57" s="237"/>
      <c r="F57" s="237"/>
      <c r="G57" s="237"/>
      <c r="H57" s="237"/>
      <c r="I57" s="237"/>
      <c r="J57" s="237"/>
      <c r="K57" s="237"/>
      <c r="L57" s="237"/>
      <c r="M57" s="179"/>
      <c r="N57" s="179"/>
      <c r="O57" s="179"/>
      <c r="P57" s="186"/>
    </row>
    <row r="58" spans="1:16" ht="15.75" customHeight="1">
      <c r="A58" s="179"/>
      <c r="B58" s="179"/>
      <c r="C58" s="179"/>
      <c r="D58" s="179"/>
      <c r="E58" s="237"/>
      <c r="F58" s="237"/>
      <c r="G58" s="237"/>
      <c r="H58" s="237"/>
      <c r="I58" s="237"/>
      <c r="J58" s="237"/>
      <c r="K58" s="237"/>
      <c r="L58" s="237"/>
      <c r="M58" s="179"/>
      <c r="N58" s="179"/>
      <c r="O58" s="179"/>
      <c r="P58" s="186"/>
    </row>
    <row r="59" spans="1:16" ht="15.75" customHeight="1">
      <c r="A59" s="179"/>
      <c r="B59" s="179"/>
      <c r="C59" s="179"/>
      <c r="D59" s="179"/>
      <c r="E59" s="237"/>
      <c r="F59" s="237"/>
      <c r="G59" s="237"/>
      <c r="H59" s="237"/>
      <c r="I59" s="237"/>
      <c r="J59" s="237"/>
      <c r="K59" s="237"/>
      <c r="L59" s="237"/>
      <c r="M59" s="179"/>
      <c r="N59" s="179"/>
      <c r="O59" s="179"/>
      <c r="P59" s="186"/>
    </row>
    <row r="60" spans="1:16" ht="15.75" customHeight="1">
      <c r="A60" s="179"/>
      <c r="B60" s="179"/>
      <c r="C60" s="179"/>
      <c r="D60" s="179"/>
      <c r="E60" s="237"/>
      <c r="F60" s="237"/>
      <c r="G60" s="237"/>
      <c r="H60" s="237"/>
      <c r="I60" s="237"/>
      <c r="J60" s="237"/>
      <c r="K60" s="237"/>
      <c r="L60" s="237"/>
      <c r="M60" s="179"/>
      <c r="N60" s="179"/>
      <c r="O60" s="179"/>
      <c r="P60" s="186"/>
    </row>
    <row r="61" spans="1:16" ht="15.75" customHeight="1">
      <c r="A61" s="179"/>
      <c r="B61" s="179"/>
      <c r="C61" s="179"/>
      <c r="D61" s="179"/>
      <c r="E61" s="237"/>
      <c r="F61" s="237"/>
      <c r="G61" s="237"/>
      <c r="H61" s="237"/>
      <c r="I61" s="237"/>
      <c r="J61" s="237"/>
      <c r="K61" s="237"/>
      <c r="L61" s="237"/>
      <c r="M61" s="179"/>
      <c r="N61" s="179"/>
      <c r="O61" s="179"/>
      <c r="P61" s="186"/>
    </row>
    <row r="62" spans="1:16" ht="15.75" customHeight="1">
      <c r="A62" s="179"/>
      <c r="B62" s="179"/>
      <c r="C62" s="179"/>
      <c r="D62" s="179"/>
      <c r="E62" s="237"/>
      <c r="F62" s="237"/>
      <c r="G62" s="237"/>
      <c r="H62" s="237"/>
      <c r="I62" s="237"/>
      <c r="J62" s="237"/>
      <c r="K62" s="237"/>
      <c r="L62" s="237"/>
      <c r="M62" s="179"/>
      <c r="N62" s="179"/>
      <c r="O62" s="179"/>
      <c r="P62" s="186"/>
    </row>
    <row r="63" spans="1:16" ht="15.75" customHeight="1">
      <c r="A63" s="179"/>
      <c r="B63" s="179"/>
      <c r="C63" s="179"/>
      <c r="D63" s="179"/>
      <c r="E63" s="237"/>
      <c r="F63" s="237"/>
      <c r="G63" s="237"/>
      <c r="H63" s="237"/>
      <c r="I63" s="237"/>
      <c r="J63" s="237"/>
      <c r="K63" s="237"/>
      <c r="L63" s="237"/>
      <c r="M63" s="179"/>
      <c r="N63" s="179"/>
      <c r="O63" s="179"/>
      <c r="P63" s="186"/>
    </row>
    <row r="64" spans="1:16" ht="15.75" customHeight="1">
      <c r="A64" s="179"/>
      <c r="B64" s="179"/>
      <c r="C64" s="179"/>
      <c r="D64" s="179"/>
      <c r="E64" s="237"/>
      <c r="F64" s="237"/>
      <c r="G64" s="237"/>
      <c r="H64" s="237"/>
      <c r="I64" s="237"/>
      <c r="J64" s="237"/>
      <c r="K64" s="237"/>
      <c r="L64" s="237"/>
      <c r="M64" s="179"/>
      <c r="N64" s="179"/>
      <c r="O64" s="179"/>
      <c r="P64" s="186"/>
    </row>
    <row r="65" spans="1:16" ht="15.75" customHeight="1">
      <c r="A65" s="179"/>
      <c r="B65" s="179"/>
      <c r="C65" s="179"/>
      <c r="D65" s="179"/>
      <c r="E65" s="237"/>
      <c r="F65" s="237"/>
      <c r="G65" s="237"/>
      <c r="H65" s="237"/>
      <c r="I65" s="237"/>
      <c r="J65" s="237"/>
      <c r="K65" s="237"/>
      <c r="L65" s="237"/>
      <c r="M65" s="179"/>
      <c r="N65" s="179"/>
      <c r="O65" s="179"/>
      <c r="P65" s="186"/>
    </row>
    <row r="66" spans="1:16" ht="15.75" customHeight="1">
      <c r="A66" s="179"/>
      <c r="B66" s="179"/>
      <c r="C66" s="179"/>
      <c r="D66" s="179"/>
      <c r="E66" s="237"/>
      <c r="F66" s="237"/>
      <c r="G66" s="237"/>
      <c r="H66" s="237"/>
      <c r="I66" s="237"/>
      <c r="J66" s="237"/>
      <c r="K66" s="237"/>
      <c r="L66" s="237"/>
      <c r="M66" s="179"/>
      <c r="N66" s="179"/>
      <c r="O66" s="179"/>
      <c r="P66" s="186"/>
    </row>
    <row r="67" spans="1:16" ht="15.75" customHeight="1">
      <c r="A67" s="179"/>
      <c r="B67" s="179"/>
      <c r="C67" s="179"/>
      <c r="D67" s="179"/>
      <c r="E67" s="237"/>
      <c r="F67" s="237"/>
      <c r="G67" s="237"/>
      <c r="H67" s="237"/>
      <c r="I67" s="237"/>
      <c r="J67" s="237"/>
      <c r="K67" s="237"/>
      <c r="L67" s="237"/>
      <c r="M67" s="179"/>
      <c r="N67" s="179"/>
      <c r="O67" s="179"/>
      <c r="P67" s="186"/>
    </row>
    <row r="68" spans="1:16" ht="15.75" customHeight="1">
      <c r="A68" s="179"/>
      <c r="B68" s="179"/>
      <c r="C68" s="179"/>
      <c r="D68" s="179"/>
      <c r="E68" s="237"/>
      <c r="F68" s="237"/>
      <c r="G68" s="237"/>
      <c r="H68" s="237"/>
      <c r="I68" s="237"/>
      <c r="J68" s="237"/>
      <c r="K68" s="237"/>
      <c r="L68" s="237"/>
      <c r="M68" s="179"/>
      <c r="N68" s="179"/>
      <c r="O68" s="179"/>
      <c r="P68" s="186"/>
    </row>
    <row r="69" spans="1:16" ht="15.75" customHeight="1">
      <c r="A69" s="179"/>
      <c r="B69" s="179"/>
      <c r="C69" s="179"/>
      <c r="D69" s="179"/>
      <c r="E69" s="237"/>
      <c r="F69" s="237"/>
      <c r="G69" s="237"/>
      <c r="H69" s="237"/>
      <c r="I69" s="237"/>
      <c r="J69" s="237"/>
      <c r="K69" s="237"/>
      <c r="L69" s="237"/>
      <c r="M69" s="179"/>
      <c r="N69" s="179"/>
      <c r="O69" s="179"/>
      <c r="P69" s="186"/>
    </row>
    <row r="70" spans="1:16" ht="15.75" customHeight="1">
      <c r="A70" s="179"/>
      <c r="B70" s="179"/>
      <c r="C70" s="179"/>
      <c r="D70" s="179"/>
      <c r="E70" s="237"/>
      <c r="F70" s="237"/>
      <c r="G70" s="237"/>
      <c r="H70" s="237"/>
      <c r="I70" s="237"/>
      <c r="J70" s="237"/>
      <c r="K70" s="237"/>
      <c r="L70" s="237"/>
      <c r="M70" s="179"/>
      <c r="N70" s="179"/>
      <c r="O70" s="179"/>
      <c r="P70" s="186"/>
    </row>
    <row r="71" spans="1:16" ht="15.75" customHeight="1">
      <c r="A71" s="179"/>
      <c r="B71" s="179"/>
      <c r="C71" s="179"/>
      <c r="D71" s="179"/>
      <c r="E71" s="237"/>
      <c r="F71" s="237"/>
      <c r="G71" s="237"/>
      <c r="H71" s="237"/>
      <c r="I71" s="237"/>
      <c r="J71" s="237"/>
      <c r="K71" s="237"/>
      <c r="L71" s="237"/>
      <c r="M71" s="179"/>
      <c r="N71" s="179"/>
      <c r="O71" s="179"/>
      <c r="P71" s="186"/>
    </row>
    <row r="72" spans="1:16" ht="15.75" customHeight="1">
      <c r="A72" s="179"/>
      <c r="B72" s="179"/>
      <c r="C72" s="179"/>
      <c r="D72" s="179"/>
      <c r="E72" s="237"/>
      <c r="F72" s="237"/>
      <c r="G72" s="237"/>
      <c r="H72" s="237"/>
      <c r="I72" s="237"/>
      <c r="J72" s="237"/>
      <c r="K72" s="237"/>
      <c r="L72" s="237"/>
      <c r="M72" s="179"/>
      <c r="N72" s="179"/>
      <c r="O72" s="179"/>
      <c r="P72" s="186"/>
    </row>
    <row r="73" spans="1:16" ht="15.75" customHeight="1">
      <c r="A73" s="187"/>
      <c r="B73" s="187"/>
      <c r="C73" s="187"/>
      <c r="D73" s="187"/>
      <c r="E73" s="238"/>
      <c r="F73" s="238"/>
      <c r="G73" s="238"/>
      <c r="H73" s="238"/>
      <c r="I73" s="238"/>
      <c r="J73" s="238"/>
      <c r="K73" s="238"/>
      <c r="L73" s="238"/>
      <c r="M73" s="187"/>
      <c r="N73" s="187"/>
      <c r="O73" s="187"/>
      <c r="P73" s="186"/>
    </row>
    <row r="74" spans="1:16" ht="15.75" customHeight="1">
      <c r="A74" s="187"/>
      <c r="B74" s="187"/>
      <c r="C74" s="187"/>
      <c r="D74" s="187"/>
      <c r="E74" s="238"/>
      <c r="F74" s="238"/>
      <c r="G74" s="238"/>
      <c r="H74" s="238"/>
      <c r="I74" s="238"/>
      <c r="J74" s="238"/>
      <c r="K74" s="238"/>
      <c r="L74" s="238"/>
      <c r="M74" s="187"/>
      <c r="N74" s="187"/>
      <c r="O74" s="187"/>
      <c r="P74" s="186"/>
    </row>
    <row r="75" spans="1:16" ht="15.75" customHeight="1">
      <c r="A75" s="187"/>
      <c r="B75" s="187"/>
      <c r="C75" s="187"/>
      <c r="D75" s="187"/>
      <c r="E75" s="238"/>
      <c r="F75" s="238"/>
      <c r="G75" s="238"/>
      <c r="H75" s="238"/>
      <c r="I75" s="238"/>
      <c r="J75" s="238"/>
      <c r="K75" s="238"/>
      <c r="L75" s="238"/>
      <c r="M75" s="187"/>
      <c r="N75" s="187"/>
      <c r="O75" s="187"/>
      <c r="P75" s="186"/>
    </row>
    <row r="76" spans="1:16" ht="15.75" customHeight="1">
      <c r="A76" s="187"/>
      <c r="B76" s="187"/>
      <c r="C76" s="187"/>
      <c r="D76" s="187"/>
      <c r="E76" s="238"/>
      <c r="F76" s="238"/>
      <c r="G76" s="238"/>
      <c r="H76" s="238"/>
      <c r="I76" s="238"/>
      <c r="J76" s="238"/>
      <c r="K76" s="238"/>
      <c r="L76" s="238"/>
      <c r="M76" s="187"/>
      <c r="N76" s="187"/>
      <c r="O76" s="187"/>
      <c r="P76" s="186"/>
    </row>
    <row r="77" spans="1:16" ht="15.75" customHeight="1">
      <c r="A77" s="187"/>
      <c r="B77" s="187"/>
      <c r="C77" s="187"/>
      <c r="D77" s="187"/>
      <c r="E77" s="238"/>
      <c r="F77" s="238"/>
      <c r="G77" s="238"/>
      <c r="H77" s="238"/>
      <c r="I77" s="238"/>
      <c r="J77" s="238"/>
      <c r="K77" s="238"/>
      <c r="L77" s="238"/>
      <c r="M77" s="187"/>
      <c r="N77" s="187"/>
      <c r="O77" s="187"/>
      <c r="P77" s="186"/>
    </row>
    <row r="78" spans="1:16" ht="15.75" customHeight="1">
      <c r="A78" s="102"/>
      <c r="B78" s="102"/>
      <c r="C78" s="102"/>
      <c r="D78" s="102"/>
      <c r="E78" s="172"/>
      <c r="F78" s="172"/>
      <c r="G78" s="172"/>
      <c r="H78" s="172"/>
      <c r="I78" s="172"/>
      <c r="J78" s="172"/>
      <c r="K78" s="172"/>
      <c r="L78" s="172"/>
      <c r="M78" s="102"/>
      <c r="N78" s="102"/>
      <c r="O78" s="102"/>
    </row>
    <row r="79" spans="1:16" ht="15.75" customHeight="1">
      <c r="A79" s="102"/>
      <c r="B79" s="102"/>
      <c r="C79" s="102"/>
      <c r="D79" s="102"/>
      <c r="E79" s="172"/>
      <c r="F79" s="172"/>
      <c r="G79" s="172"/>
      <c r="H79" s="172"/>
      <c r="I79" s="172"/>
      <c r="J79" s="172"/>
      <c r="K79" s="172"/>
      <c r="L79" s="172"/>
      <c r="M79" s="102"/>
      <c r="N79" s="102"/>
      <c r="O79" s="102"/>
    </row>
    <row r="80" spans="1:16" ht="15.75" customHeight="1">
      <c r="A80" s="102"/>
      <c r="B80" s="102"/>
      <c r="C80" s="102"/>
      <c r="D80" s="102"/>
      <c r="E80" s="172"/>
      <c r="F80" s="172"/>
      <c r="G80" s="172"/>
      <c r="H80" s="172"/>
      <c r="I80" s="172"/>
      <c r="J80" s="172"/>
      <c r="K80" s="172"/>
      <c r="L80" s="172"/>
      <c r="M80" s="102"/>
      <c r="N80" s="102"/>
      <c r="O80" s="102"/>
    </row>
    <row r="81" spans="1:15" ht="15.75" customHeight="1">
      <c r="A81" s="102"/>
      <c r="B81" s="102"/>
      <c r="C81" s="102"/>
      <c r="D81" s="102"/>
      <c r="E81" s="172"/>
      <c r="F81" s="172"/>
      <c r="G81" s="172"/>
      <c r="H81" s="172"/>
      <c r="I81" s="172"/>
      <c r="J81" s="172"/>
      <c r="K81" s="172"/>
      <c r="L81" s="172"/>
      <c r="M81" s="102"/>
      <c r="N81" s="102"/>
      <c r="O81" s="102"/>
    </row>
    <row r="82" spans="1:15" ht="15.75" customHeight="1">
      <c r="A82" s="102"/>
      <c r="B82" s="102"/>
      <c r="C82" s="102"/>
      <c r="D82" s="102"/>
      <c r="E82" s="172"/>
      <c r="F82" s="172"/>
      <c r="G82" s="172"/>
      <c r="H82" s="172"/>
      <c r="I82" s="172"/>
      <c r="J82" s="172"/>
      <c r="K82" s="172"/>
      <c r="L82" s="172"/>
      <c r="M82" s="102"/>
      <c r="N82" s="102"/>
      <c r="O82" s="102"/>
    </row>
    <row r="83" spans="1:15" ht="15.75" customHeight="1">
      <c r="A83" s="102"/>
      <c r="B83" s="102"/>
      <c r="C83" s="102"/>
      <c r="D83" s="102"/>
      <c r="E83" s="172"/>
      <c r="F83" s="172"/>
      <c r="G83" s="172"/>
      <c r="H83" s="172"/>
      <c r="I83" s="172"/>
      <c r="J83" s="172"/>
      <c r="K83" s="172"/>
      <c r="L83" s="172"/>
      <c r="M83" s="102"/>
      <c r="N83" s="102"/>
      <c r="O83" s="102"/>
    </row>
    <row r="84" spans="1:15" ht="15.75" customHeight="1">
      <c r="A84" s="102"/>
      <c r="B84" s="102"/>
      <c r="C84" s="102"/>
      <c r="D84" s="102"/>
      <c r="E84" s="172"/>
      <c r="F84" s="172"/>
      <c r="G84" s="172"/>
      <c r="H84" s="172"/>
      <c r="I84" s="172"/>
      <c r="J84" s="172"/>
      <c r="K84" s="172"/>
      <c r="L84" s="172"/>
      <c r="M84" s="102"/>
      <c r="N84" s="102"/>
      <c r="O84" s="102"/>
    </row>
    <row r="85" spans="1:15" ht="15.75" customHeight="1">
      <c r="A85" s="102"/>
      <c r="B85" s="102"/>
      <c r="C85" s="102"/>
      <c r="D85" s="102"/>
      <c r="E85" s="172"/>
      <c r="F85" s="172"/>
      <c r="G85" s="172"/>
      <c r="H85" s="172"/>
      <c r="I85" s="172"/>
      <c r="J85" s="172"/>
      <c r="K85" s="172"/>
      <c r="L85" s="172"/>
      <c r="M85" s="102"/>
      <c r="N85" s="102"/>
      <c r="O85" s="102"/>
    </row>
    <row r="86" spans="1:15" ht="15.75" customHeight="1">
      <c r="A86" s="102"/>
      <c r="B86" s="102"/>
      <c r="C86" s="102"/>
      <c r="D86" s="102"/>
      <c r="E86" s="172"/>
      <c r="F86" s="172"/>
      <c r="G86" s="172"/>
      <c r="H86" s="172"/>
      <c r="I86" s="172"/>
      <c r="J86" s="172"/>
      <c r="K86" s="172"/>
      <c r="L86" s="172"/>
      <c r="M86" s="102"/>
      <c r="N86" s="102"/>
      <c r="O86" s="102"/>
    </row>
    <row r="87" spans="1:15" ht="15.75" customHeight="1">
      <c r="A87" s="102"/>
      <c r="B87" s="102"/>
      <c r="C87" s="102"/>
      <c r="D87" s="102"/>
      <c r="E87" s="172"/>
      <c r="F87" s="172"/>
      <c r="G87" s="172"/>
      <c r="H87" s="172"/>
      <c r="I87" s="172"/>
      <c r="J87" s="172"/>
      <c r="K87" s="172"/>
      <c r="L87" s="172"/>
      <c r="M87" s="102"/>
      <c r="N87" s="102"/>
      <c r="O87" s="102"/>
    </row>
  </sheetData>
  <mergeCells count="13">
    <mergeCell ref="A29:B29"/>
    <mergeCell ref="M5:M6"/>
    <mergeCell ref="C5:C6"/>
    <mergeCell ref="K5:K6"/>
    <mergeCell ref="A1:M1"/>
    <mergeCell ref="D5:D6"/>
    <mergeCell ref="H5:J5"/>
    <mergeCell ref="A2:M2"/>
    <mergeCell ref="A5:A6"/>
    <mergeCell ref="B5:B6"/>
    <mergeCell ref="L5:L6"/>
    <mergeCell ref="E5:G5"/>
    <mergeCell ref="L3:M3"/>
  </mergeCells>
  <phoneticPr fontId="8" type="noConversion"/>
  <printOptions horizontalCentered="1"/>
  <pageMargins left="0.59055118110236227" right="0.59055118110236227" top="0.86614173228346458" bottom="0.86614173228346458" header="0.47244094488188981" footer="0.59055118110236227"/>
  <pageSetup paperSize="9" scale="98"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4:B13"/>
  <sheetViews>
    <sheetView workbookViewId="0">
      <selection activeCell="C17" sqref="C17"/>
    </sheetView>
  </sheetViews>
  <sheetFormatPr defaultRowHeight="15.75"/>
  <cols>
    <col min="1" max="1" width="33.75" customWidth="1"/>
    <col min="2" max="2" width="15.875" bestFit="1" customWidth="1"/>
  </cols>
  <sheetData>
    <row r="4" spans="1:2" s="105" customFormat="1" ht="14.25">
      <c r="A4" s="356" t="s">
        <v>269</v>
      </c>
    </row>
    <row r="5" spans="1:2" s="105" customFormat="1" ht="14.25">
      <c r="A5" s="106" t="s">
        <v>1096</v>
      </c>
    </row>
    <row r="6" spans="1:2" s="105" customFormat="1" ht="14.25"/>
    <row r="7" spans="1:2" s="105" customFormat="1" ht="14.25">
      <c r="A7" s="105" t="s">
        <v>270</v>
      </c>
      <c r="B7" s="376">
        <v>43434</v>
      </c>
    </row>
    <row r="8" spans="1:2" s="105" customFormat="1" ht="14.25">
      <c r="A8" s="105" t="str">
        <f>"评估基准日：" &amp; TEXT($B$7,"yyyy年m月d日")</f>
        <v>评估基准日：2018年11月30日</v>
      </c>
    </row>
    <row r="9" spans="1:2" s="105" customFormat="1" ht="14.25"/>
    <row r="10" spans="1:2">
      <c r="A10" s="353" t="s">
        <v>827</v>
      </c>
    </row>
    <row r="11" spans="1:2">
      <c r="A11" s="353" t="s">
        <v>828</v>
      </c>
    </row>
    <row r="12" spans="1:2">
      <c r="A12" s="354" t="s">
        <v>829</v>
      </c>
    </row>
    <row r="13" spans="1:2">
      <c r="A13" s="105"/>
    </row>
  </sheetData>
  <phoneticPr fontId="8" type="noConversion"/>
  <pageMargins left="0.75" right="0.75" top="1" bottom="1" header="0.5" footer="0.5"/>
  <pageSetup paperSize="9"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Q91"/>
  <sheetViews>
    <sheetView view="pageBreakPreview" zoomScaleNormal="100" zoomScaleSheetLayoutView="100" workbookViewId="0">
      <selection activeCell="E33" sqref="E33"/>
    </sheetView>
  </sheetViews>
  <sheetFormatPr defaultColWidth="9" defaultRowHeight="15.75" customHeight="1"/>
  <cols>
    <col min="1" max="1" width="4.625" style="2" customWidth="1"/>
    <col min="2" max="2" width="19.875" style="2" customWidth="1"/>
    <col min="3" max="3" width="18.75" style="25" customWidth="1"/>
    <col min="4" max="4" width="16.625" style="25" hidden="1" customWidth="1"/>
    <col min="5" max="5" width="16.625" style="25" customWidth="1"/>
    <col min="6" max="6" width="10.625" style="2" customWidth="1"/>
    <col min="7" max="7" width="11.25" style="2" customWidth="1"/>
    <col min="8" max="8" width="8.75" style="2" customWidth="1"/>
    <col min="9" max="9" width="8.5" style="2" customWidth="1"/>
    <col min="10" max="10" width="9.75" style="2" customWidth="1"/>
    <col min="11" max="11" width="10.375" style="2" customWidth="1"/>
    <col min="12" max="12" width="8" style="2" customWidth="1"/>
    <col min="13" max="13" width="7" style="2" customWidth="1"/>
    <col min="14" max="14" width="9.875" style="2" customWidth="1"/>
    <col min="15" max="16384" width="9" style="2"/>
  </cols>
  <sheetData>
    <row r="1" spans="1:17" s="15" customFormat="1" ht="30" customHeight="1">
      <c r="A1" s="519" t="s">
        <v>209</v>
      </c>
      <c r="B1" s="551"/>
      <c r="C1" s="551"/>
      <c r="D1" s="551"/>
      <c r="E1" s="551"/>
      <c r="F1" s="551"/>
      <c r="G1" s="551"/>
      <c r="H1" s="551"/>
      <c r="I1" s="551"/>
      <c r="J1" s="551"/>
      <c r="K1" s="551"/>
      <c r="L1" s="551"/>
      <c r="M1" s="551"/>
      <c r="N1" s="551"/>
    </row>
    <row r="2" spans="1:17" ht="16.5" customHeight="1">
      <c r="A2" s="518" t="str">
        <f>公用信息!A8</f>
        <v>评估基准日：2018年11月30日</v>
      </c>
      <c r="B2" s="518"/>
      <c r="C2" s="518"/>
      <c r="D2" s="518"/>
      <c r="E2" s="518"/>
      <c r="F2" s="518"/>
      <c r="G2" s="518"/>
      <c r="H2" s="537"/>
      <c r="I2" s="537"/>
      <c r="J2" s="537"/>
      <c r="K2" s="537"/>
      <c r="L2" s="537"/>
      <c r="M2" s="537"/>
      <c r="N2" s="537"/>
      <c r="O2" s="90"/>
      <c r="P2" s="90"/>
    </row>
    <row r="3" spans="1:17" ht="16.5" customHeight="1">
      <c r="A3" s="91"/>
      <c r="B3" s="91"/>
      <c r="C3" s="91"/>
      <c r="D3" s="296"/>
      <c r="E3" s="91"/>
      <c r="F3" s="91"/>
      <c r="G3" s="91"/>
      <c r="H3" s="157"/>
      <c r="I3" s="157"/>
      <c r="J3" s="157"/>
      <c r="K3" s="157"/>
      <c r="L3" s="157"/>
      <c r="M3" s="157"/>
      <c r="N3" s="155" t="s">
        <v>541</v>
      </c>
      <c r="O3" s="90"/>
      <c r="P3" s="90"/>
    </row>
    <row r="4" spans="1:17" ht="16.5" customHeight="1">
      <c r="A4" s="89" t="str">
        <f>公用信息!A5</f>
        <v>被评估单位：中国劳动关系学院</v>
      </c>
      <c r="B4" s="90"/>
      <c r="C4" s="160"/>
      <c r="D4" s="160"/>
      <c r="E4" s="160"/>
      <c r="F4" s="90"/>
      <c r="G4" s="90"/>
      <c r="H4" s="90"/>
      <c r="I4" s="90"/>
      <c r="J4" s="90"/>
      <c r="K4" s="90"/>
      <c r="L4" s="90"/>
      <c r="M4" s="90"/>
      <c r="N4" s="156" t="s">
        <v>291</v>
      </c>
      <c r="O4" s="90"/>
      <c r="P4" s="90"/>
    </row>
    <row r="5" spans="1:17" s="16" customFormat="1" ht="16.5" customHeight="1">
      <c r="A5" s="546" t="s">
        <v>36</v>
      </c>
      <c r="B5" s="556" t="s">
        <v>834</v>
      </c>
      <c r="C5" s="556" t="s">
        <v>833</v>
      </c>
      <c r="D5" s="558" t="s">
        <v>484</v>
      </c>
      <c r="E5" s="558" t="s">
        <v>55</v>
      </c>
      <c r="F5" s="546" t="s">
        <v>543</v>
      </c>
      <c r="G5" s="546"/>
      <c r="H5" s="546" t="s">
        <v>456</v>
      </c>
      <c r="I5" s="546" t="s">
        <v>52</v>
      </c>
      <c r="J5" s="546"/>
      <c r="K5" s="546"/>
      <c r="L5" s="549" t="s">
        <v>321</v>
      </c>
      <c r="M5" s="546" t="s">
        <v>357</v>
      </c>
      <c r="N5" s="546" t="s">
        <v>331</v>
      </c>
      <c r="O5" s="245"/>
      <c r="P5" s="245"/>
      <c r="Q5" s="265"/>
    </row>
    <row r="6" spans="1:17" s="16" customFormat="1" ht="16.5" customHeight="1">
      <c r="A6" s="546"/>
      <c r="B6" s="546"/>
      <c r="C6" s="546"/>
      <c r="D6" s="559"/>
      <c r="E6" s="559"/>
      <c r="F6" s="176" t="s">
        <v>437</v>
      </c>
      <c r="G6" s="176" t="s">
        <v>455</v>
      </c>
      <c r="H6" s="546"/>
      <c r="I6" s="176" t="s">
        <v>544</v>
      </c>
      <c r="J6" s="176" t="s">
        <v>440</v>
      </c>
      <c r="K6" s="176" t="s">
        <v>455</v>
      </c>
      <c r="L6" s="550"/>
      <c r="M6" s="546"/>
      <c r="N6" s="546"/>
      <c r="O6" s="245"/>
      <c r="P6" s="245"/>
      <c r="Q6" s="265"/>
    </row>
    <row r="7" spans="1:17" ht="16.5" customHeight="1">
      <c r="A7" s="176"/>
      <c r="B7" s="188"/>
      <c r="C7" s="220"/>
      <c r="D7" s="220"/>
      <c r="E7" s="220"/>
      <c r="F7" s="328"/>
      <c r="G7" s="328"/>
      <c r="H7" s="328"/>
      <c r="I7" s="328"/>
      <c r="J7" s="336"/>
      <c r="K7" s="328"/>
      <c r="L7" s="328">
        <f>K7-G7</f>
        <v>0</v>
      </c>
      <c r="M7" s="328" t="str">
        <f>IF(G7=0,"",L7/G7*100)</f>
        <v/>
      </c>
      <c r="N7" s="191"/>
      <c r="O7" s="179"/>
      <c r="P7" s="179"/>
      <c r="Q7" s="186"/>
    </row>
    <row r="8" spans="1:17" ht="16.5" customHeight="1">
      <c r="A8" s="176"/>
      <c r="B8" s="188"/>
      <c r="C8" s="220"/>
      <c r="D8" s="220"/>
      <c r="E8" s="220"/>
      <c r="F8" s="328"/>
      <c r="G8" s="328"/>
      <c r="H8" s="328"/>
      <c r="I8" s="328"/>
      <c r="J8" s="336"/>
      <c r="K8" s="328"/>
      <c r="L8" s="328">
        <f t="shared" ref="L8:L33" si="0">K8-G8</f>
        <v>0</v>
      </c>
      <c r="M8" s="328" t="str">
        <f t="shared" ref="M8:M33" si="1">IF(G8=0,"",L8/G8*100)</f>
        <v/>
      </c>
      <c r="N8" s="191"/>
      <c r="O8" s="179"/>
      <c r="P8" s="179"/>
      <c r="Q8" s="186"/>
    </row>
    <row r="9" spans="1:17" ht="16.5" customHeight="1">
      <c r="A9" s="176"/>
      <c r="B9" s="188"/>
      <c r="C9" s="220"/>
      <c r="D9" s="220"/>
      <c r="E9" s="220"/>
      <c r="F9" s="328"/>
      <c r="G9" s="328"/>
      <c r="H9" s="328"/>
      <c r="I9" s="328"/>
      <c r="J9" s="336"/>
      <c r="K9" s="328"/>
      <c r="L9" s="328">
        <f t="shared" si="0"/>
        <v>0</v>
      </c>
      <c r="M9" s="328" t="str">
        <f t="shared" si="1"/>
        <v/>
      </c>
      <c r="N9" s="191"/>
      <c r="O9" s="179"/>
      <c r="P9" s="179"/>
      <c r="Q9" s="186"/>
    </row>
    <row r="10" spans="1:17" ht="16.5" customHeight="1">
      <c r="A10" s="176"/>
      <c r="B10" s="188"/>
      <c r="C10" s="220"/>
      <c r="D10" s="220"/>
      <c r="E10" s="220"/>
      <c r="F10" s="328"/>
      <c r="G10" s="328"/>
      <c r="H10" s="328"/>
      <c r="I10" s="328"/>
      <c r="J10" s="336"/>
      <c r="K10" s="328"/>
      <c r="L10" s="328">
        <f t="shared" si="0"/>
        <v>0</v>
      </c>
      <c r="M10" s="328" t="str">
        <f t="shared" si="1"/>
        <v/>
      </c>
      <c r="N10" s="191"/>
      <c r="O10" s="179"/>
      <c r="P10" s="179"/>
      <c r="Q10" s="186"/>
    </row>
    <row r="11" spans="1:17" ht="16.5" customHeight="1">
      <c r="A11" s="176"/>
      <c r="B11" s="188"/>
      <c r="C11" s="220"/>
      <c r="D11" s="220"/>
      <c r="E11" s="220"/>
      <c r="F11" s="328"/>
      <c r="G11" s="328"/>
      <c r="H11" s="328"/>
      <c r="I11" s="328"/>
      <c r="J11" s="336"/>
      <c r="K11" s="328"/>
      <c r="L11" s="328">
        <f t="shared" si="0"/>
        <v>0</v>
      </c>
      <c r="M11" s="328" t="str">
        <f t="shared" si="1"/>
        <v/>
      </c>
      <c r="N11" s="191"/>
      <c r="O11" s="179"/>
      <c r="P11" s="179"/>
      <c r="Q11" s="186"/>
    </row>
    <row r="12" spans="1:17" ht="16.5" customHeight="1">
      <c r="A12" s="176"/>
      <c r="B12" s="188"/>
      <c r="C12" s="220"/>
      <c r="D12" s="220"/>
      <c r="E12" s="220"/>
      <c r="F12" s="328"/>
      <c r="G12" s="328"/>
      <c r="H12" s="328"/>
      <c r="I12" s="328"/>
      <c r="J12" s="336"/>
      <c r="K12" s="328"/>
      <c r="L12" s="328">
        <f t="shared" si="0"/>
        <v>0</v>
      </c>
      <c r="M12" s="328" t="str">
        <f t="shared" si="1"/>
        <v/>
      </c>
      <c r="N12" s="191"/>
      <c r="O12" s="179"/>
      <c r="P12" s="179"/>
      <c r="Q12" s="186"/>
    </row>
    <row r="13" spans="1:17" ht="16.5" customHeight="1">
      <c r="A13" s="176"/>
      <c r="B13" s="188"/>
      <c r="C13" s="220"/>
      <c r="D13" s="220"/>
      <c r="E13" s="220"/>
      <c r="F13" s="328"/>
      <c r="G13" s="328"/>
      <c r="H13" s="328"/>
      <c r="I13" s="328"/>
      <c r="J13" s="336"/>
      <c r="K13" s="328"/>
      <c r="L13" s="328">
        <f t="shared" si="0"/>
        <v>0</v>
      </c>
      <c r="M13" s="328" t="str">
        <f t="shared" si="1"/>
        <v/>
      </c>
      <c r="N13" s="191"/>
      <c r="O13" s="179"/>
      <c r="P13" s="179"/>
      <c r="Q13" s="186"/>
    </row>
    <row r="14" spans="1:17" ht="16.5" customHeight="1">
      <c r="A14" s="176"/>
      <c r="B14" s="188"/>
      <c r="C14" s="220"/>
      <c r="D14" s="220"/>
      <c r="E14" s="220"/>
      <c r="F14" s="328"/>
      <c r="G14" s="328"/>
      <c r="H14" s="328"/>
      <c r="I14" s="328"/>
      <c r="J14" s="336"/>
      <c r="K14" s="328"/>
      <c r="L14" s="328">
        <f t="shared" si="0"/>
        <v>0</v>
      </c>
      <c r="M14" s="328" t="str">
        <f t="shared" si="1"/>
        <v/>
      </c>
      <c r="N14" s="191"/>
      <c r="O14" s="179"/>
      <c r="P14" s="179"/>
      <c r="Q14" s="186"/>
    </row>
    <row r="15" spans="1:17" ht="16.5" customHeight="1">
      <c r="A15" s="176"/>
      <c r="B15" s="188"/>
      <c r="C15" s="220"/>
      <c r="D15" s="220"/>
      <c r="E15" s="220"/>
      <c r="F15" s="328"/>
      <c r="G15" s="328"/>
      <c r="H15" s="328"/>
      <c r="I15" s="328"/>
      <c r="J15" s="336"/>
      <c r="K15" s="328"/>
      <c r="L15" s="328">
        <f t="shared" si="0"/>
        <v>0</v>
      </c>
      <c r="M15" s="328" t="str">
        <f t="shared" si="1"/>
        <v/>
      </c>
      <c r="N15" s="191"/>
      <c r="O15" s="179"/>
      <c r="P15" s="179"/>
      <c r="Q15" s="186"/>
    </row>
    <row r="16" spans="1:17" ht="16.5" customHeight="1">
      <c r="A16" s="176"/>
      <c r="B16" s="188"/>
      <c r="C16" s="220"/>
      <c r="D16" s="220"/>
      <c r="E16" s="220"/>
      <c r="F16" s="328"/>
      <c r="G16" s="328"/>
      <c r="H16" s="328"/>
      <c r="I16" s="328"/>
      <c r="J16" s="336"/>
      <c r="K16" s="328"/>
      <c r="L16" s="328">
        <f t="shared" si="0"/>
        <v>0</v>
      </c>
      <c r="M16" s="328" t="str">
        <f t="shared" si="1"/>
        <v/>
      </c>
      <c r="N16" s="191"/>
      <c r="O16" s="179"/>
      <c r="P16" s="179"/>
      <c r="Q16" s="186"/>
    </row>
    <row r="17" spans="1:17" ht="16.5" customHeight="1">
      <c r="A17" s="176"/>
      <c r="B17" s="188"/>
      <c r="C17" s="220"/>
      <c r="D17" s="220"/>
      <c r="E17" s="220"/>
      <c r="F17" s="328"/>
      <c r="G17" s="328"/>
      <c r="H17" s="328"/>
      <c r="I17" s="328"/>
      <c r="J17" s="336"/>
      <c r="K17" s="328"/>
      <c r="L17" s="328">
        <f t="shared" si="0"/>
        <v>0</v>
      </c>
      <c r="M17" s="328" t="str">
        <f t="shared" si="1"/>
        <v/>
      </c>
      <c r="N17" s="191"/>
      <c r="O17" s="179"/>
      <c r="P17" s="179"/>
      <c r="Q17" s="186"/>
    </row>
    <row r="18" spans="1:17" ht="16.5" customHeight="1">
      <c r="A18" s="176"/>
      <c r="B18" s="188"/>
      <c r="C18" s="220"/>
      <c r="D18" s="220"/>
      <c r="E18" s="220"/>
      <c r="F18" s="328"/>
      <c r="G18" s="328"/>
      <c r="H18" s="328"/>
      <c r="I18" s="328"/>
      <c r="J18" s="336"/>
      <c r="K18" s="328"/>
      <c r="L18" s="328">
        <f t="shared" si="0"/>
        <v>0</v>
      </c>
      <c r="M18" s="328" t="str">
        <f t="shared" si="1"/>
        <v/>
      </c>
      <c r="N18" s="191"/>
      <c r="O18" s="179"/>
      <c r="P18" s="179"/>
      <c r="Q18" s="186"/>
    </row>
    <row r="19" spans="1:17" ht="16.5" customHeight="1">
      <c r="A19" s="298"/>
      <c r="B19" s="188"/>
      <c r="C19" s="220"/>
      <c r="D19" s="220"/>
      <c r="E19" s="220"/>
      <c r="F19" s="328"/>
      <c r="G19" s="328"/>
      <c r="H19" s="328"/>
      <c r="I19" s="328"/>
      <c r="J19" s="336"/>
      <c r="K19" s="328"/>
      <c r="L19" s="328">
        <f t="shared" si="0"/>
        <v>0</v>
      </c>
      <c r="M19" s="328" t="str">
        <f t="shared" si="1"/>
        <v/>
      </c>
      <c r="N19" s="191"/>
      <c r="O19" s="179"/>
      <c r="P19" s="179"/>
      <c r="Q19" s="186"/>
    </row>
    <row r="20" spans="1:17" ht="16.5" customHeight="1">
      <c r="A20" s="298"/>
      <c r="B20" s="188"/>
      <c r="C20" s="220"/>
      <c r="D20" s="220"/>
      <c r="E20" s="220"/>
      <c r="F20" s="328"/>
      <c r="G20" s="328"/>
      <c r="H20" s="328"/>
      <c r="I20" s="328"/>
      <c r="J20" s="336"/>
      <c r="K20" s="328"/>
      <c r="L20" s="328">
        <f t="shared" si="0"/>
        <v>0</v>
      </c>
      <c r="M20" s="328" t="str">
        <f t="shared" si="1"/>
        <v/>
      </c>
      <c r="N20" s="191"/>
      <c r="O20" s="179"/>
      <c r="P20" s="179"/>
      <c r="Q20" s="186"/>
    </row>
    <row r="21" spans="1:17" ht="16.5" customHeight="1">
      <c r="A21" s="298"/>
      <c r="B21" s="188"/>
      <c r="C21" s="220"/>
      <c r="D21" s="220"/>
      <c r="E21" s="220"/>
      <c r="F21" s="328"/>
      <c r="G21" s="328"/>
      <c r="H21" s="328"/>
      <c r="I21" s="328"/>
      <c r="J21" s="336"/>
      <c r="K21" s="328"/>
      <c r="L21" s="328">
        <f t="shared" si="0"/>
        <v>0</v>
      </c>
      <c r="M21" s="328" t="str">
        <f t="shared" si="1"/>
        <v/>
      </c>
      <c r="N21" s="191"/>
      <c r="O21" s="179"/>
      <c r="P21" s="179"/>
      <c r="Q21" s="186"/>
    </row>
    <row r="22" spans="1:17" ht="16.5" customHeight="1">
      <c r="A22" s="298"/>
      <c r="B22" s="188"/>
      <c r="C22" s="220"/>
      <c r="D22" s="220"/>
      <c r="E22" s="220"/>
      <c r="F22" s="328"/>
      <c r="G22" s="328"/>
      <c r="H22" s="328"/>
      <c r="I22" s="328"/>
      <c r="J22" s="336"/>
      <c r="K22" s="328"/>
      <c r="L22" s="328">
        <f t="shared" si="0"/>
        <v>0</v>
      </c>
      <c r="M22" s="328" t="str">
        <f t="shared" si="1"/>
        <v/>
      </c>
      <c r="N22" s="191"/>
      <c r="O22" s="179"/>
      <c r="P22" s="179"/>
      <c r="Q22" s="186"/>
    </row>
    <row r="23" spans="1:17" ht="16.5" customHeight="1">
      <c r="A23" s="176"/>
      <c r="B23" s="188"/>
      <c r="C23" s="220"/>
      <c r="D23" s="220"/>
      <c r="E23" s="220"/>
      <c r="F23" s="328"/>
      <c r="G23" s="328"/>
      <c r="H23" s="328"/>
      <c r="I23" s="328"/>
      <c r="J23" s="336"/>
      <c r="K23" s="328"/>
      <c r="L23" s="328">
        <f t="shared" si="0"/>
        <v>0</v>
      </c>
      <c r="M23" s="328" t="str">
        <f t="shared" si="1"/>
        <v/>
      </c>
      <c r="N23" s="191"/>
      <c r="O23" s="179"/>
      <c r="P23" s="179"/>
      <c r="Q23" s="186"/>
    </row>
    <row r="24" spans="1:17" ht="16.5" customHeight="1">
      <c r="A24" s="176"/>
      <c r="B24" s="188"/>
      <c r="C24" s="220"/>
      <c r="D24" s="220"/>
      <c r="E24" s="220"/>
      <c r="F24" s="328"/>
      <c r="G24" s="328"/>
      <c r="H24" s="328"/>
      <c r="I24" s="328"/>
      <c r="J24" s="336"/>
      <c r="K24" s="328"/>
      <c r="L24" s="328">
        <f t="shared" si="0"/>
        <v>0</v>
      </c>
      <c r="M24" s="328" t="str">
        <f t="shared" si="1"/>
        <v/>
      </c>
      <c r="N24" s="191"/>
      <c r="O24" s="179"/>
      <c r="P24" s="179"/>
      <c r="Q24" s="186"/>
    </row>
    <row r="25" spans="1:17" ht="16.5" customHeight="1">
      <c r="A25" s="176"/>
      <c r="B25" s="188"/>
      <c r="C25" s="220"/>
      <c r="D25" s="220"/>
      <c r="E25" s="220"/>
      <c r="F25" s="328"/>
      <c r="G25" s="328"/>
      <c r="H25" s="328"/>
      <c r="I25" s="328"/>
      <c r="J25" s="336"/>
      <c r="K25" s="328"/>
      <c r="L25" s="328">
        <f t="shared" si="0"/>
        <v>0</v>
      </c>
      <c r="M25" s="328" t="str">
        <f t="shared" si="1"/>
        <v/>
      </c>
      <c r="N25" s="191"/>
      <c r="O25" s="179"/>
      <c r="P25" s="179"/>
      <c r="Q25" s="186"/>
    </row>
    <row r="26" spans="1:17" ht="16.5" customHeight="1">
      <c r="A26" s="176"/>
      <c r="B26" s="188"/>
      <c r="C26" s="220"/>
      <c r="D26" s="220"/>
      <c r="E26" s="220"/>
      <c r="F26" s="328"/>
      <c r="G26" s="328"/>
      <c r="H26" s="328"/>
      <c r="I26" s="328"/>
      <c r="J26" s="336"/>
      <c r="K26" s="328"/>
      <c r="L26" s="328">
        <f t="shared" si="0"/>
        <v>0</v>
      </c>
      <c r="M26" s="328" t="str">
        <f t="shared" si="1"/>
        <v/>
      </c>
      <c r="N26" s="191"/>
      <c r="O26" s="179"/>
      <c r="P26" s="179"/>
      <c r="Q26" s="186"/>
    </row>
    <row r="27" spans="1:17" ht="16.5" customHeight="1">
      <c r="A27" s="298"/>
      <c r="B27" s="188"/>
      <c r="C27" s="220"/>
      <c r="D27" s="220"/>
      <c r="E27" s="220"/>
      <c r="F27" s="328"/>
      <c r="G27" s="328"/>
      <c r="H27" s="328"/>
      <c r="I27" s="328"/>
      <c r="J27" s="336"/>
      <c r="K27" s="328"/>
      <c r="L27" s="328">
        <f t="shared" si="0"/>
        <v>0</v>
      </c>
      <c r="M27" s="328" t="str">
        <f t="shared" si="1"/>
        <v/>
      </c>
      <c r="N27" s="191"/>
      <c r="O27" s="179"/>
      <c r="P27" s="179"/>
      <c r="Q27" s="186"/>
    </row>
    <row r="28" spans="1:17" ht="16.5" customHeight="1">
      <c r="A28" s="176"/>
      <c r="B28" s="188"/>
      <c r="C28" s="220"/>
      <c r="D28" s="220"/>
      <c r="E28" s="220"/>
      <c r="F28" s="328"/>
      <c r="G28" s="328"/>
      <c r="H28" s="328"/>
      <c r="I28" s="328"/>
      <c r="J28" s="336"/>
      <c r="K28" s="328"/>
      <c r="L28" s="328">
        <f t="shared" si="0"/>
        <v>0</v>
      </c>
      <c r="M28" s="328" t="str">
        <f t="shared" si="1"/>
        <v/>
      </c>
      <c r="N28" s="191"/>
      <c r="O28" s="179"/>
      <c r="P28" s="179"/>
      <c r="Q28" s="186"/>
    </row>
    <row r="29" spans="1:17" ht="16.5" customHeight="1">
      <c r="A29" s="176"/>
      <c r="B29" s="188"/>
      <c r="C29" s="220"/>
      <c r="D29" s="220"/>
      <c r="E29" s="220"/>
      <c r="F29" s="328"/>
      <c r="G29" s="328"/>
      <c r="H29" s="328"/>
      <c r="I29" s="328"/>
      <c r="J29" s="336"/>
      <c r="K29" s="328"/>
      <c r="L29" s="328">
        <f t="shared" si="0"/>
        <v>0</v>
      </c>
      <c r="M29" s="328" t="str">
        <f t="shared" si="1"/>
        <v/>
      </c>
      <c r="N29" s="191"/>
      <c r="O29" s="179"/>
      <c r="P29" s="179"/>
      <c r="Q29" s="186"/>
    </row>
    <row r="30" spans="1:17" ht="16.5" customHeight="1">
      <c r="A30" s="176"/>
      <c r="B30" s="188"/>
      <c r="C30" s="220"/>
      <c r="D30" s="220"/>
      <c r="E30" s="220"/>
      <c r="F30" s="328"/>
      <c r="G30" s="328"/>
      <c r="H30" s="328"/>
      <c r="I30" s="328"/>
      <c r="J30" s="336"/>
      <c r="K30" s="328"/>
      <c r="L30" s="328">
        <f t="shared" si="0"/>
        <v>0</v>
      </c>
      <c r="M30" s="328" t="str">
        <f t="shared" si="1"/>
        <v/>
      </c>
      <c r="N30" s="191"/>
      <c r="O30" s="179"/>
      <c r="P30" s="179"/>
      <c r="Q30" s="186"/>
    </row>
    <row r="31" spans="1:17" ht="16.5" customHeight="1">
      <c r="A31" s="176"/>
      <c r="B31" s="188"/>
      <c r="C31" s="220"/>
      <c r="D31" s="220"/>
      <c r="E31" s="220"/>
      <c r="F31" s="328"/>
      <c r="G31" s="328"/>
      <c r="H31" s="328"/>
      <c r="I31" s="328"/>
      <c r="J31" s="336"/>
      <c r="K31" s="328"/>
      <c r="L31" s="328">
        <f t="shared" si="0"/>
        <v>0</v>
      </c>
      <c r="M31" s="328" t="str">
        <f t="shared" si="1"/>
        <v/>
      </c>
      <c r="N31" s="191"/>
      <c r="O31" s="179"/>
      <c r="P31" s="179"/>
      <c r="Q31" s="186"/>
    </row>
    <row r="32" spans="1:17" ht="16.5" customHeight="1">
      <c r="A32" s="176"/>
      <c r="B32" s="188"/>
      <c r="C32" s="220"/>
      <c r="D32" s="220"/>
      <c r="E32" s="220"/>
      <c r="F32" s="328"/>
      <c r="G32" s="328"/>
      <c r="H32" s="328"/>
      <c r="I32" s="328"/>
      <c r="J32" s="336"/>
      <c r="K32" s="328"/>
      <c r="L32" s="328">
        <f t="shared" si="0"/>
        <v>0</v>
      </c>
      <c r="M32" s="328" t="str">
        <f t="shared" si="1"/>
        <v/>
      </c>
      <c r="N32" s="191"/>
      <c r="O32" s="179"/>
      <c r="P32" s="179"/>
      <c r="Q32" s="186"/>
    </row>
    <row r="33" spans="1:17" ht="16.5" customHeight="1">
      <c r="A33" s="522" t="s">
        <v>334</v>
      </c>
      <c r="B33" s="523"/>
      <c r="C33" s="235"/>
      <c r="D33" s="235"/>
      <c r="E33" s="235"/>
      <c r="F33" s="328">
        <f>ROUND(SUM(F7:F32),2)</f>
        <v>0</v>
      </c>
      <c r="G33" s="328">
        <f>ROUND(SUM(G7:G32),2)</f>
        <v>0</v>
      </c>
      <c r="H33" s="328">
        <f>ROUND(SUM(H7:H32),2)</f>
        <v>0</v>
      </c>
      <c r="I33" s="328">
        <f>ROUND(SUM(I7:I32),2)</f>
        <v>0</v>
      </c>
      <c r="J33" s="328"/>
      <c r="K33" s="328">
        <f>ROUND(SUM(K7:K32),2)</f>
        <v>0</v>
      </c>
      <c r="L33" s="328">
        <f t="shared" si="0"/>
        <v>0</v>
      </c>
      <c r="M33" s="328" t="str">
        <f t="shared" si="1"/>
        <v/>
      </c>
      <c r="N33" s="191"/>
      <c r="O33" s="179"/>
      <c r="P33" s="179"/>
      <c r="Q33" s="186"/>
    </row>
    <row r="34" spans="1:17" ht="15.75" customHeight="1">
      <c r="A34" s="193"/>
      <c r="B34" s="193"/>
      <c r="C34" s="193"/>
      <c r="D34" s="305"/>
      <c r="E34" s="193"/>
      <c r="F34" s="271"/>
      <c r="G34" s="216"/>
      <c r="H34" s="216"/>
      <c r="I34" s="185"/>
      <c r="J34" s="185"/>
      <c r="K34" s="185"/>
      <c r="L34" s="185"/>
      <c r="M34" s="185"/>
      <c r="N34" s="185"/>
      <c r="O34" s="179"/>
      <c r="P34" s="179"/>
      <c r="Q34" s="186"/>
    </row>
    <row r="35" spans="1:17" ht="15.75" customHeight="1">
      <c r="A35" s="195"/>
      <c r="B35" s="179"/>
      <c r="C35" s="181"/>
      <c r="D35" s="181"/>
      <c r="E35" s="181"/>
      <c r="F35" s="179"/>
      <c r="G35" s="179"/>
      <c r="H35" s="179"/>
      <c r="I35" s="179"/>
      <c r="J35" s="179"/>
      <c r="K35" s="179"/>
      <c r="L35" s="179"/>
      <c r="M35" s="179"/>
      <c r="N35" s="179"/>
      <c r="O35" s="179"/>
      <c r="P35" s="179"/>
      <c r="Q35" s="186"/>
    </row>
    <row r="36" spans="1:17" ht="15.75" customHeight="1">
      <c r="A36" s="179"/>
      <c r="B36" s="179"/>
      <c r="C36" s="181"/>
      <c r="D36" s="181"/>
      <c r="E36" s="181"/>
      <c r="F36" s="179"/>
      <c r="G36" s="179"/>
      <c r="H36" s="179"/>
      <c r="I36" s="179"/>
      <c r="J36" s="179"/>
      <c r="K36" s="179"/>
      <c r="L36" s="179"/>
      <c r="M36" s="179"/>
      <c r="N36" s="179"/>
      <c r="O36" s="179"/>
      <c r="P36" s="179"/>
      <c r="Q36" s="186"/>
    </row>
    <row r="37" spans="1:17" ht="15.75" customHeight="1">
      <c r="A37" s="179"/>
      <c r="B37" s="179"/>
      <c r="C37" s="181"/>
      <c r="D37" s="181"/>
      <c r="E37" s="181"/>
      <c r="F37" s="179"/>
      <c r="G37" s="179"/>
      <c r="H37" s="179"/>
      <c r="I37" s="179"/>
      <c r="J37" s="179"/>
      <c r="K37" s="179"/>
      <c r="L37" s="179"/>
      <c r="M37" s="179"/>
      <c r="N37" s="179"/>
      <c r="O37" s="179"/>
      <c r="P37" s="179"/>
      <c r="Q37" s="186"/>
    </row>
    <row r="38" spans="1:17" ht="15.75" customHeight="1">
      <c r="A38" s="179"/>
      <c r="B38" s="179"/>
      <c r="C38" s="181"/>
      <c r="D38" s="181"/>
      <c r="E38" s="181"/>
      <c r="F38" s="179"/>
      <c r="G38" s="179"/>
      <c r="H38" s="179"/>
      <c r="I38" s="179"/>
      <c r="J38" s="179"/>
      <c r="K38" s="179"/>
      <c r="L38" s="179"/>
      <c r="M38" s="179"/>
      <c r="N38" s="179"/>
      <c r="O38" s="179"/>
      <c r="P38" s="179"/>
      <c r="Q38" s="186"/>
    </row>
    <row r="39" spans="1:17" ht="15.75" customHeight="1">
      <c r="A39" s="179"/>
      <c r="B39" s="179"/>
      <c r="C39" s="181"/>
      <c r="D39" s="181"/>
      <c r="E39" s="181"/>
      <c r="F39" s="179"/>
      <c r="G39" s="179"/>
      <c r="H39" s="179"/>
      <c r="I39" s="179"/>
      <c r="J39" s="179"/>
      <c r="K39" s="179"/>
      <c r="L39" s="179"/>
      <c r="M39" s="179"/>
      <c r="N39" s="179"/>
      <c r="O39" s="179"/>
      <c r="P39" s="179"/>
      <c r="Q39" s="186"/>
    </row>
    <row r="40" spans="1:17" ht="15.75" customHeight="1">
      <c r="A40" s="179"/>
      <c r="B40" s="179"/>
      <c r="C40" s="181"/>
      <c r="D40" s="181"/>
      <c r="E40" s="181"/>
      <c r="F40" s="179"/>
      <c r="G40" s="179"/>
      <c r="H40" s="179"/>
      <c r="I40" s="179"/>
      <c r="J40" s="179"/>
      <c r="K40" s="179"/>
      <c r="L40" s="179"/>
      <c r="M40" s="179"/>
      <c r="N40" s="179"/>
      <c r="O40" s="179"/>
      <c r="P40" s="179"/>
      <c r="Q40" s="186"/>
    </row>
    <row r="41" spans="1:17" ht="15.75" customHeight="1">
      <c r="A41" s="179"/>
      <c r="B41" s="179"/>
      <c r="C41" s="181"/>
      <c r="D41" s="181"/>
      <c r="E41" s="181"/>
      <c r="F41" s="179"/>
      <c r="G41" s="179"/>
      <c r="H41" s="179"/>
      <c r="I41" s="179"/>
      <c r="J41" s="179"/>
      <c r="K41" s="179"/>
      <c r="L41" s="179"/>
      <c r="M41" s="179"/>
      <c r="N41" s="179"/>
      <c r="O41" s="179"/>
      <c r="P41" s="179"/>
      <c r="Q41" s="186"/>
    </row>
    <row r="42" spans="1:17" ht="15.75" customHeight="1">
      <c r="A42" s="179"/>
      <c r="B42" s="179"/>
      <c r="C42" s="181"/>
      <c r="D42" s="181"/>
      <c r="E42" s="181"/>
      <c r="F42" s="179"/>
      <c r="G42" s="179"/>
      <c r="H42" s="179"/>
      <c r="I42" s="179"/>
      <c r="J42" s="179"/>
      <c r="K42" s="179"/>
      <c r="L42" s="179"/>
      <c r="M42" s="179"/>
      <c r="N42" s="179"/>
      <c r="O42" s="179"/>
      <c r="P42" s="179"/>
      <c r="Q42" s="186"/>
    </row>
    <row r="43" spans="1:17" ht="15.75" customHeight="1">
      <c r="A43" s="179"/>
      <c r="B43" s="179"/>
      <c r="C43" s="181"/>
      <c r="D43" s="181"/>
      <c r="E43" s="181"/>
      <c r="F43" s="179"/>
      <c r="G43" s="179"/>
      <c r="H43" s="179"/>
      <c r="I43" s="179"/>
      <c r="J43" s="179"/>
      <c r="K43" s="179"/>
      <c r="L43" s="179"/>
      <c r="M43" s="179"/>
      <c r="N43" s="179"/>
      <c r="O43" s="179"/>
      <c r="P43" s="179"/>
      <c r="Q43" s="186"/>
    </row>
    <row r="44" spans="1:17" ht="15.75" customHeight="1">
      <c r="A44" s="179"/>
      <c r="B44" s="179"/>
      <c r="C44" s="181"/>
      <c r="D44" s="181"/>
      <c r="E44" s="181"/>
      <c r="F44" s="179"/>
      <c r="G44" s="179"/>
      <c r="H44" s="179"/>
      <c r="I44" s="179"/>
      <c r="J44" s="179"/>
      <c r="K44" s="179"/>
      <c r="L44" s="179"/>
      <c r="M44" s="179"/>
      <c r="N44" s="179"/>
      <c r="O44" s="179"/>
      <c r="P44" s="179"/>
      <c r="Q44" s="186"/>
    </row>
    <row r="45" spans="1:17" ht="15.75" customHeight="1">
      <c r="A45" s="179"/>
      <c r="B45" s="179"/>
      <c r="C45" s="181"/>
      <c r="D45" s="181"/>
      <c r="E45" s="181"/>
      <c r="F45" s="179"/>
      <c r="G45" s="179"/>
      <c r="H45" s="179"/>
      <c r="I45" s="179"/>
      <c r="J45" s="179"/>
      <c r="K45" s="179"/>
      <c r="L45" s="179"/>
      <c r="M45" s="179"/>
      <c r="N45" s="179"/>
      <c r="O45" s="179"/>
      <c r="P45" s="179"/>
      <c r="Q45" s="186"/>
    </row>
    <row r="46" spans="1:17" ht="15.75" customHeight="1">
      <c r="A46" s="179"/>
      <c r="B46" s="179"/>
      <c r="C46" s="181"/>
      <c r="D46" s="181"/>
      <c r="E46" s="181"/>
      <c r="F46" s="179"/>
      <c r="G46" s="179"/>
      <c r="H46" s="179"/>
      <c r="I46" s="179"/>
      <c r="J46" s="179"/>
      <c r="K46" s="179"/>
      <c r="L46" s="179"/>
      <c r="M46" s="179"/>
      <c r="N46" s="179"/>
      <c r="O46" s="179"/>
      <c r="P46" s="179"/>
      <c r="Q46" s="186"/>
    </row>
    <row r="47" spans="1:17" ht="15.75" customHeight="1">
      <c r="A47" s="179"/>
      <c r="B47" s="179"/>
      <c r="C47" s="181"/>
      <c r="D47" s="181"/>
      <c r="E47" s="181"/>
      <c r="F47" s="179"/>
      <c r="G47" s="179"/>
      <c r="H47" s="179"/>
      <c r="I47" s="179"/>
      <c r="J47" s="179"/>
      <c r="K47" s="179"/>
      <c r="L47" s="179"/>
      <c r="M47" s="179"/>
      <c r="N47" s="179"/>
      <c r="O47" s="179"/>
      <c r="P47" s="179"/>
      <c r="Q47" s="186"/>
    </row>
    <row r="48" spans="1:17" ht="15.75" customHeight="1">
      <c r="A48" s="179"/>
      <c r="B48" s="179"/>
      <c r="C48" s="181"/>
      <c r="D48" s="181"/>
      <c r="E48" s="181"/>
      <c r="F48" s="179"/>
      <c r="G48" s="179"/>
      <c r="H48" s="179"/>
      <c r="I48" s="179"/>
      <c r="J48" s="179"/>
      <c r="K48" s="179"/>
      <c r="L48" s="179"/>
      <c r="M48" s="179"/>
      <c r="N48" s="179"/>
      <c r="O48" s="179"/>
      <c r="P48" s="179"/>
      <c r="Q48" s="186"/>
    </row>
    <row r="49" spans="1:17" ht="15.75" customHeight="1">
      <c r="A49" s="179"/>
      <c r="B49" s="179"/>
      <c r="C49" s="181"/>
      <c r="D49" s="181"/>
      <c r="E49" s="181"/>
      <c r="F49" s="179"/>
      <c r="G49" s="179"/>
      <c r="H49" s="179"/>
      <c r="I49" s="179"/>
      <c r="J49" s="179"/>
      <c r="K49" s="179"/>
      <c r="L49" s="179"/>
      <c r="M49" s="179"/>
      <c r="N49" s="179"/>
      <c r="O49" s="179"/>
      <c r="P49" s="179"/>
      <c r="Q49" s="186"/>
    </row>
    <row r="50" spans="1:17" ht="15.75" customHeight="1">
      <c r="A50" s="179"/>
      <c r="B50" s="179"/>
      <c r="C50" s="181"/>
      <c r="D50" s="181"/>
      <c r="E50" s="181"/>
      <c r="F50" s="179"/>
      <c r="G50" s="179"/>
      <c r="H50" s="179"/>
      <c r="I50" s="179"/>
      <c r="J50" s="179"/>
      <c r="K50" s="179"/>
      <c r="L50" s="179"/>
      <c r="M50" s="179"/>
      <c r="N50" s="179"/>
      <c r="O50" s="179"/>
      <c r="P50" s="179"/>
      <c r="Q50" s="186"/>
    </row>
    <row r="51" spans="1:17" ht="15.75" customHeight="1">
      <c r="A51" s="179"/>
      <c r="B51" s="179"/>
      <c r="C51" s="181"/>
      <c r="D51" s="181"/>
      <c r="E51" s="181"/>
      <c r="F51" s="179"/>
      <c r="G51" s="179"/>
      <c r="H51" s="179"/>
      <c r="I51" s="179"/>
      <c r="J51" s="179"/>
      <c r="K51" s="179"/>
      <c r="L51" s="179"/>
      <c r="M51" s="179"/>
      <c r="N51" s="179"/>
      <c r="O51" s="179"/>
      <c r="P51" s="179"/>
      <c r="Q51" s="186"/>
    </row>
    <row r="52" spans="1:17" ht="15.75" customHeight="1">
      <c r="A52" s="179"/>
      <c r="B52" s="179"/>
      <c r="C52" s="181"/>
      <c r="D52" s="181"/>
      <c r="E52" s="181"/>
      <c r="F52" s="179"/>
      <c r="G52" s="179"/>
      <c r="H52" s="179"/>
      <c r="I52" s="179"/>
      <c r="J52" s="179"/>
      <c r="K52" s="179"/>
      <c r="L52" s="179"/>
      <c r="M52" s="179"/>
      <c r="N52" s="179"/>
      <c r="O52" s="179"/>
      <c r="P52" s="179"/>
      <c r="Q52" s="186"/>
    </row>
    <row r="53" spans="1:17" ht="15.75" customHeight="1">
      <c r="A53" s="179"/>
      <c r="B53" s="179"/>
      <c r="C53" s="181"/>
      <c r="D53" s="181"/>
      <c r="E53" s="181"/>
      <c r="F53" s="179"/>
      <c r="G53" s="179"/>
      <c r="H53" s="179"/>
      <c r="I53" s="179"/>
      <c r="J53" s="179"/>
      <c r="K53" s="179"/>
      <c r="L53" s="179"/>
      <c r="M53" s="179"/>
      <c r="N53" s="179"/>
      <c r="O53" s="179"/>
      <c r="P53" s="179"/>
      <c r="Q53" s="186"/>
    </row>
    <row r="54" spans="1:17" ht="15.75" customHeight="1">
      <c r="A54" s="179"/>
      <c r="B54" s="179"/>
      <c r="C54" s="181"/>
      <c r="D54" s="181"/>
      <c r="E54" s="181"/>
      <c r="F54" s="179"/>
      <c r="G54" s="179"/>
      <c r="H54" s="179"/>
      <c r="I54" s="179"/>
      <c r="J54" s="179"/>
      <c r="K54" s="179"/>
      <c r="L54" s="179"/>
      <c r="M54" s="179"/>
      <c r="N54" s="179"/>
      <c r="O54" s="179"/>
      <c r="P54" s="179"/>
      <c r="Q54" s="186"/>
    </row>
    <row r="55" spans="1:17" ht="15.75" customHeight="1">
      <c r="A55" s="179"/>
      <c r="B55" s="179"/>
      <c r="C55" s="181"/>
      <c r="D55" s="181"/>
      <c r="E55" s="181"/>
      <c r="F55" s="179"/>
      <c r="G55" s="179"/>
      <c r="H55" s="179"/>
      <c r="I55" s="179"/>
      <c r="J55" s="179"/>
      <c r="K55" s="179"/>
      <c r="L55" s="179"/>
      <c r="M55" s="179"/>
      <c r="N55" s="179"/>
      <c r="O55" s="179"/>
      <c r="P55" s="179"/>
      <c r="Q55" s="186"/>
    </row>
    <row r="56" spans="1:17" ht="15.75" customHeight="1">
      <c r="A56" s="179"/>
      <c r="B56" s="179"/>
      <c r="C56" s="181"/>
      <c r="D56" s="181"/>
      <c r="E56" s="181"/>
      <c r="F56" s="179"/>
      <c r="G56" s="179"/>
      <c r="H56" s="179"/>
      <c r="I56" s="179"/>
      <c r="J56" s="179"/>
      <c r="K56" s="179"/>
      <c r="L56" s="179"/>
      <c r="M56" s="179"/>
      <c r="N56" s="179"/>
      <c r="O56" s="179"/>
      <c r="P56" s="179"/>
      <c r="Q56" s="186"/>
    </row>
    <row r="57" spans="1:17" ht="15.75" customHeight="1">
      <c r="A57" s="179"/>
      <c r="B57" s="179"/>
      <c r="C57" s="181"/>
      <c r="D57" s="181"/>
      <c r="E57" s="181"/>
      <c r="F57" s="179"/>
      <c r="G57" s="179"/>
      <c r="H57" s="179"/>
      <c r="I57" s="179"/>
      <c r="J57" s="179"/>
      <c r="K57" s="179"/>
      <c r="L57" s="179"/>
      <c r="M57" s="179"/>
      <c r="N57" s="179"/>
      <c r="O57" s="179"/>
      <c r="P57" s="179"/>
      <c r="Q57" s="186"/>
    </row>
    <row r="58" spans="1:17" ht="15.75" customHeight="1">
      <c r="A58" s="179"/>
      <c r="B58" s="179"/>
      <c r="C58" s="181"/>
      <c r="D58" s="181"/>
      <c r="E58" s="181"/>
      <c r="F58" s="179"/>
      <c r="G58" s="179"/>
      <c r="H58" s="179"/>
      <c r="I58" s="179"/>
      <c r="J58" s="179"/>
      <c r="K58" s="179"/>
      <c r="L58" s="179"/>
      <c r="M58" s="179"/>
      <c r="N58" s="179"/>
      <c r="O58" s="179"/>
      <c r="P58" s="179"/>
      <c r="Q58" s="186"/>
    </row>
    <row r="59" spans="1:17" ht="15.75" customHeight="1">
      <c r="A59" s="179"/>
      <c r="B59" s="179"/>
      <c r="C59" s="181"/>
      <c r="D59" s="181"/>
      <c r="E59" s="181"/>
      <c r="F59" s="179"/>
      <c r="G59" s="179"/>
      <c r="H59" s="179"/>
      <c r="I59" s="179"/>
      <c r="J59" s="179"/>
      <c r="K59" s="179"/>
      <c r="L59" s="179"/>
      <c r="M59" s="179"/>
      <c r="N59" s="179"/>
      <c r="O59" s="179"/>
      <c r="P59" s="179"/>
      <c r="Q59" s="186"/>
    </row>
    <row r="60" spans="1:17" ht="15.75" customHeight="1">
      <c r="A60" s="179"/>
      <c r="B60" s="179"/>
      <c r="C60" s="181"/>
      <c r="D60" s="181"/>
      <c r="E60" s="181"/>
      <c r="F60" s="179"/>
      <c r="G60" s="179"/>
      <c r="H60" s="179"/>
      <c r="I60" s="179"/>
      <c r="J60" s="179"/>
      <c r="K60" s="179"/>
      <c r="L60" s="179"/>
      <c r="M60" s="179"/>
      <c r="N60" s="179"/>
      <c r="O60" s="179"/>
      <c r="P60" s="179"/>
      <c r="Q60" s="186"/>
    </row>
    <row r="61" spans="1:17" ht="15.75" customHeight="1">
      <c r="A61" s="179"/>
      <c r="B61" s="179"/>
      <c r="C61" s="181"/>
      <c r="D61" s="181"/>
      <c r="E61" s="181"/>
      <c r="F61" s="179"/>
      <c r="G61" s="179"/>
      <c r="H61" s="179"/>
      <c r="I61" s="179"/>
      <c r="J61" s="179"/>
      <c r="K61" s="179"/>
      <c r="L61" s="179"/>
      <c r="M61" s="179"/>
      <c r="N61" s="179"/>
      <c r="O61" s="179"/>
      <c r="P61" s="179"/>
      <c r="Q61" s="186"/>
    </row>
    <row r="62" spans="1:17" ht="15.75" customHeight="1">
      <c r="A62" s="179"/>
      <c r="B62" s="179"/>
      <c r="C62" s="181"/>
      <c r="D62" s="181"/>
      <c r="E62" s="181"/>
      <c r="F62" s="179"/>
      <c r="G62" s="179"/>
      <c r="H62" s="179"/>
      <c r="I62" s="179"/>
      <c r="J62" s="179"/>
      <c r="K62" s="179"/>
      <c r="L62" s="179"/>
      <c r="M62" s="179"/>
      <c r="N62" s="179"/>
      <c r="O62" s="179"/>
      <c r="P62" s="179"/>
      <c r="Q62" s="186"/>
    </row>
    <row r="63" spans="1:17" ht="15.75" customHeight="1">
      <c r="A63" s="179"/>
      <c r="B63" s="179"/>
      <c r="C63" s="181"/>
      <c r="D63" s="181"/>
      <c r="E63" s="181"/>
      <c r="F63" s="179"/>
      <c r="G63" s="179"/>
      <c r="H63" s="179"/>
      <c r="I63" s="179"/>
      <c r="J63" s="179"/>
      <c r="K63" s="179"/>
      <c r="L63" s="179"/>
      <c r="M63" s="179"/>
      <c r="N63" s="179"/>
      <c r="O63" s="179"/>
      <c r="P63" s="179"/>
      <c r="Q63" s="186"/>
    </row>
    <row r="64" spans="1:17" ht="15.75" customHeight="1">
      <c r="A64" s="179"/>
      <c r="B64" s="179"/>
      <c r="C64" s="181"/>
      <c r="D64" s="181"/>
      <c r="E64" s="181"/>
      <c r="F64" s="179"/>
      <c r="G64" s="179"/>
      <c r="H64" s="179"/>
      <c r="I64" s="179"/>
      <c r="J64" s="179"/>
      <c r="K64" s="179"/>
      <c r="L64" s="179"/>
      <c r="M64" s="179"/>
      <c r="N64" s="179"/>
      <c r="O64" s="179"/>
      <c r="P64" s="179"/>
      <c r="Q64" s="186"/>
    </row>
    <row r="65" spans="1:17" ht="15.75" customHeight="1">
      <c r="A65" s="179"/>
      <c r="B65" s="179"/>
      <c r="C65" s="181"/>
      <c r="D65" s="181"/>
      <c r="E65" s="181"/>
      <c r="F65" s="179"/>
      <c r="G65" s="179"/>
      <c r="H65" s="179"/>
      <c r="I65" s="179"/>
      <c r="J65" s="179"/>
      <c r="K65" s="179"/>
      <c r="L65" s="179"/>
      <c r="M65" s="179"/>
      <c r="N65" s="179"/>
      <c r="O65" s="179"/>
      <c r="P65" s="179"/>
      <c r="Q65" s="186"/>
    </row>
    <row r="66" spans="1:17" ht="15.75" customHeight="1">
      <c r="A66" s="179"/>
      <c r="B66" s="179"/>
      <c r="C66" s="181"/>
      <c r="D66" s="181"/>
      <c r="E66" s="181"/>
      <c r="F66" s="179"/>
      <c r="G66" s="179"/>
      <c r="H66" s="179"/>
      <c r="I66" s="179"/>
      <c r="J66" s="179"/>
      <c r="K66" s="179"/>
      <c r="L66" s="179"/>
      <c r="M66" s="179"/>
      <c r="N66" s="179"/>
      <c r="O66" s="179"/>
      <c r="P66" s="179"/>
      <c r="Q66" s="186"/>
    </row>
    <row r="67" spans="1:17" ht="15.75" customHeight="1">
      <c r="A67" s="179"/>
      <c r="B67" s="179"/>
      <c r="C67" s="181"/>
      <c r="D67" s="181"/>
      <c r="E67" s="181"/>
      <c r="F67" s="179"/>
      <c r="G67" s="179"/>
      <c r="H67" s="179"/>
      <c r="I67" s="179"/>
      <c r="J67" s="179"/>
      <c r="K67" s="179"/>
      <c r="L67" s="179"/>
      <c r="M67" s="179"/>
      <c r="N67" s="179"/>
      <c r="O67" s="179"/>
      <c r="P67" s="179"/>
      <c r="Q67" s="186"/>
    </row>
    <row r="68" spans="1:17" ht="15.75" customHeight="1">
      <c r="A68" s="179"/>
      <c r="B68" s="179"/>
      <c r="C68" s="181"/>
      <c r="D68" s="181"/>
      <c r="E68" s="181"/>
      <c r="F68" s="179"/>
      <c r="G68" s="179"/>
      <c r="H68" s="179"/>
      <c r="I68" s="179"/>
      <c r="J68" s="179"/>
      <c r="K68" s="179"/>
      <c r="L68" s="179"/>
      <c r="M68" s="179"/>
      <c r="N68" s="179"/>
      <c r="O68" s="179"/>
      <c r="P68" s="179"/>
      <c r="Q68" s="186"/>
    </row>
    <row r="69" spans="1:17" ht="15.75" customHeight="1">
      <c r="A69" s="179"/>
      <c r="B69" s="179"/>
      <c r="C69" s="181"/>
      <c r="D69" s="181"/>
      <c r="E69" s="181"/>
      <c r="F69" s="179"/>
      <c r="G69" s="179"/>
      <c r="H69" s="179"/>
      <c r="I69" s="179"/>
      <c r="J69" s="179"/>
      <c r="K69" s="179"/>
      <c r="L69" s="179"/>
      <c r="M69" s="179"/>
      <c r="N69" s="179"/>
      <c r="O69" s="179"/>
      <c r="P69" s="179"/>
      <c r="Q69" s="186"/>
    </row>
    <row r="70" spans="1:17" ht="15.75" customHeight="1">
      <c r="A70" s="179"/>
      <c r="B70" s="179"/>
      <c r="C70" s="181"/>
      <c r="D70" s="181"/>
      <c r="E70" s="181"/>
      <c r="F70" s="179"/>
      <c r="G70" s="179"/>
      <c r="H70" s="179"/>
      <c r="I70" s="179"/>
      <c r="J70" s="179"/>
      <c r="K70" s="179"/>
      <c r="L70" s="179"/>
      <c r="M70" s="179"/>
      <c r="N70" s="179"/>
      <c r="O70" s="179"/>
      <c r="P70" s="179"/>
      <c r="Q70" s="186"/>
    </row>
    <row r="71" spans="1:17" ht="15.75" customHeight="1">
      <c r="A71" s="179"/>
      <c r="B71" s="179"/>
      <c r="C71" s="181"/>
      <c r="D71" s="181"/>
      <c r="E71" s="181"/>
      <c r="F71" s="179"/>
      <c r="G71" s="179"/>
      <c r="H71" s="179"/>
      <c r="I71" s="179"/>
      <c r="J71" s="179"/>
      <c r="K71" s="179"/>
      <c r="L71" s="179"/>
      <c r="M71" s="179"/>
      <c r="N71" s="179"/>
      <c r="O71" s="179"/>
      <c r="P71" s="179"/>
      <c r="Q71" s="186"/>
    </row>
    <row r="72" spans="1:17" ht="15.75" customHeight="1">
      <c r="A72" s="179"/>
      <c r="B72" s="179"/>
      <c r="C72" s="181"/>
      <c r="D72" s="181"/>
      <c r="E72" s="181"/>
      <c r="F72" s="179"/>
      <c r="G72" s="179"/>
      <c r="H72" s="179"/>
      <c r="I72" s="179"/>
      <c r="J72" s="179"/>
      <c r="K72" s="179"/>
      <c r="L72" s="179"/>
      <c r="M72" s="179"/>
      <c r="N72" s="179"/>
      <c r="O72" s="179"/>
      <c r="P72" s="179"/>
      <c r="Q72" s="186"/>
    </row>
    <row r="73" spans="1:17" ht="15.75" customHeight="1">
      <c r="A73" s="179"/>
      <c r="B73" s="179"/>
      <c r="C73" s="181"/>
      <c r="D73" s="181"/>
      <c r="E73" s="181"/>
      <c r="F73" s="179"/>
      <c r="G73" s="179"/>
      <c r="H73" s="179"/>
      <c r="I73" s="179"/>
      <c r="J73" s="179"/>
      <c r="K73" s="179"/>
      <c r="L73" s="179"/>
      <c r="M73" s="179"/>
      <c r="N73" s="179"/>
      <c r="O73" s="179"/>
      <c r="P73" s="179"/>
      <c r="Q73" s="186"/>
    </row>
    <row r="74" spans="1:17" ht="15.75" customHeight="1">
      <c r="A74" s="179"/>
      <c r="B74" s="179"/>
      <c r="C74" s="181"/>
      <c r="D74" s="181"/>
      <c r="E74" s="181"/>
      <c r="F74" s="179"/>
      <c r="G74" s="179"/>
      <c r="H74" s="179"/>
      <c r="I74" s="179"/>
      <c r="J74" s="179"/>
      <c r="K74" s="179"/>
      <c r="L74" s="179"/>
      <c r="M74" s="179"/>
      <c r="N74" s="179"/>
      <c r="O74" s="179"/>
      <c r="P74" s="179"/>
      <c r="Q74" s="186"/>
    </row>
    <row r="75" spans="1:17" ht="15.75" customHeight="1">
      <c r="A75" s="179"/>
      <c r="B75" s="179"/>
      <c r="C75" s="181"/>
      <c r="D75" s="181"/>
      <c r="E75" s="181"/>
      <c r="F75" s="179"/>
      <c r="G75" s="179"/>
      <c r="H75" s="179"/>
      <c r="I75" s="179"/>
      <c r="J75" s="179"/>
      <c r="K75" s="179"/>
      <c r="L75" s="179"/>
      <c r="M75" s="179"/>
      <c r="N75" s="179"/>
      <c r="O75" s="179"/>
      <c r="P75" s="179"/>
      <c r="Q75" s="186"/>
    </row>
    <row r="76" spans="1:17" ht="15.75" customHeight="1">
      <c r="A76" s="179"/>
      <c r="B76" s="179"/>
      <c r="C76" s="181"/>
      <c r="D76" s="181"/>
      <c r="E76" s="181"/>
      <c r="F76" s="179"/>
      <c r="G76" s="179"/>
      <c r="H76" s="179"/>
      <c r="I76" s="179"/>
      <c r="J76" s="179"/>
      <c r="K76" s="179"/>
      <c r="L76" s="179"/>
      <c r="M76" s="179"/>
      <c r="N76" s="179"/>
      <c r="O76" s="179"/>
      <c r="P76" s="179"/>
      <c r="Q76" s="186"/>
    </row>
    <row r="77" spans="1:17" ht="15.75" customHeight="1">
      <c r="A77" s="187"/>
      <c r="B77" s="187"/>
      <c r="C77" s="233"/>
      <c r="D77" s="233"/>
      <c r="E77" s="233"/>
      <c r="F77" s="187"/>
      <c r="G77" s="187"/>
      <c r="H77" s="187"/>
      <c r="I77" s="187"/>
      <c r="J77" s="187"/>
      <c r="K77" s="187"/>
      <c r="L77" s="187"/>
      <c r="M77" s="187"/>
      <c r="N77" s="187"/>
      <c r="O77" s="187"/>
      <c r="P77" s="187"/>
      <c r="Q77" s="186"/>
    </row>
    <row r="78" spans="1:17" ht="15.75" customHeight="1">
      <c r="A78" s="187"/>
      <c r="B78" s="187"/>
      <c r="C78" s="233"/>
      <c r="D78" s="233"/>
      <c r="E78" s="233"/>
      <c r="F78" s="187"/>
      <c r="G78" s="187"/>
      <c r="H78" s="187"/>
      <c r="I78" s="187"/>
      <c r="J78" s="187"/>
      <c r="K78" s="187"/>
      <c r="L78" s="187"/>
      <c r="M78" s="187"/>
      <c r="N78" s="187"/>
      <c r="O78" s="187"/>
      <c r="P78" s="187"/>
      <c r="Q78" s="186"/>
    </row>
    <row r="79" spans="1:17" ht="15.75" customHeight="1">
      <c r="A79" s="187"/>
      <c r="B79" s="187"/>
      <c r="C79" s="233"/>
      <c r="D79" s="233"/>
      <c r="E79" s="233"/>
      <c r="F79" s="187"/>
      <c r="G79" s="187"/>
      <c r="H79" s="187"/>
      <c r="I79" s="187"/>
      <c r="J79" s="187"/>
      <c r="K79" s="187"/>
      <c r="L79" s="187"/>
      <c r="M79" s="187"/>
      <c r="N79" s="187"/>
      <c r="O79" s="187"/>
      <c r="P79" s="187"/>
      <c r="Q79" s="186"/>
    </row>
    <row r="80" spans="1:17" ht="15.75" customHeight="1">
      <c r="A80" s="187"/>
      <c r="B80" s="187"/>
      <c r="C80" s="233"/>
      <c r="D80" s="233"/>
      <c r="E80" s="233"/>
      <c r="F80" s="187"/>
      <c r="G80" s="187"/>
      <c r="H80" s="187"/>
      <c r="I80" s="187"/>
      <c r="J80" s="187"/>
      <c r="K80" s="187"/>
      <c r="L80" s="187"/>
      <c r="M80" s="187"/>
      <c r="N80" s="187"/>
      <c r="O80" s="187"/>
      <c r="P80" s="187"/>
      <c r="Q80" s="186"/>
    </row>
    <row r="81" spans="1:17" ht="15.75" customHeight="1">
      <c r="A81" s="187"/>
      <c r="B81" s="187"/>
      <c r="C81" s="233"/>
      <c r="D81" s="233"/>
      <c r="E81" s="233"/>
      <c r="F81" s="187"/>
      <c r="G81" s="187"/>
      <c r="H81" s="187"/>
      <c r="I81" s="187"/>
      <c r="J81" s="187"/>
      <c r="K81" s="187"/>
      <c r="L81" s="187"/>
      <c r="M81" s="187"/>
      <c r="N81" s="187"/>
      <c r="O81" s="187"/>
      <c r="P81" s="187"/>
      <c r="Q81" s="186"/>
    </row>
    <row r="82" spans="1:17" ht="15.75" customHeight="1">
      <c r="A82" s="102"/>
      <c r="B82" s="102"/>
      <c r="C82" s="171"/>
      <c r="D82" s="171"/>
      <c r="E82" s="171"/>
      <c r="F82" s="102"/>
      <c r="G82" s="102"/>
      <c r="H82" s="102"/>
      <c r="I82" s="102"/>
      <c r="J82" s="102"/>
      <c r="K82" s="102"/>
      <c r="L82" s="102"/>
      <c r="M82" s="102"/>
      <c r="N82" s="102"/>
      <c r="O82" s="102"/>
      <c r="P82" s="102"/>
    </row>
    <row r="83" spans="1:17" ht="15.75" customHeight="1">
      <c r="A83" s="102"/>
      <c r="B83" s="102"/>
      <c r="C83" s="171"/>
      <c r="D83" s="171"/>
      <c r="E83" s="171"/>
      <c r="F83" s="102"/>
      <c r="G83" s="102"/>
      <c r="H83" s="102"/>
      <c r="I83" s="102"/>
      <c r="J83" s="102"/>
      <c r="K83" s="102"/>
      <c r="L83" s="102"/>
      <c r="M83" s="102"/>
      <c r="N83" s="102"/>
      <c r="O83" s="102"/>
      <c r="P83" s="102"/>
    </row>
    <row r="84" spans="1:17" ht="15.75" customHeight="1">
      <c r="A84" s="102"/>
      <c r="B84" s="102"/>
      <c r="C84" s="171"/>
      <c r="D84" s="171"/>
      <c r="E84" s="171"/>
      <c r="F84" s="102"/>
      <c r="G84" s="102"/>
      <c r="H84" s="102"/>
      <c r="I84" s="102"/>
      <c r="J84" s="102"/>
      <c r="K84" s="102"/>
      <c r="L84" s="102"/>
      <c r="M84" s="102"/>
      <c r="N84" s="102"/>
      <c r="O84" s="102"/>
      <c r="P84" s="102"/>
    </row>
    <row r="85" spans="1:17" ht="15.75" customHeight="1">
      <c r="A85" s="102"/>
      <c r="B85" s="102"/>
      <c r="C85" s="171"/>
      <c r="D85" s="171"/>
      <c r="E85" s="171"/>
      <c r="F85" s="102"/>
      <c r="G85" s="102"/>
      <c r="H85" s="102"/>
      <c r="I85" s="102"/>
      <c r="J85" s="102"/>
      <c r="K85" s="102"/>
      <c r="L85" s="102"/>
      <c r="M85" s="102"/>
      <c r="N85" s="102"/>
      <c r="O85" s="102"/>
      <c r="P85" s="102"/>
    </row>
    <row r="86" spans="1:17" ht="15.75" customHeight="1">
      <c r="A86" s="102"/>
      <c r="B86" s="102"/>
      <c r="C86" s="171"/>
      <c r="D86" s="171"/>
      <c r="E86" s="171"/>
      <c r="F86" s="102"/>
      <c r="G86" s="102"/>
      <c r="H86" s="102"/>
      <c r="I86" s="102"/>
      <c r="J86" s="102"/>
      <c r="K86" s="102"/>
      <c r="L86" s="102"/>
      <c r="M86" s="102"/>
      <c r="N86" s="102"/>
      <c r="O86" s="102"/>
      <c r="P86" s="102"/>
    </row>
    <row r="87" spans="1:17" ht="15.75" customHeight="1">
      <c r="A87" s="102"/>
      <c r="B87" s="102"/>
      <c r="C87" s="171"/>
      <c r="D87" s="171"/>
      <c r="E87" s="171"/>
      <c r="F87" s="102"/>
      <c r="G87" s="102"/>
      <c r="H87" s="102"/>
      <c r="I87" s="102"/>
      <c r="J87" s="102"/>
      <c r="K87" s="102"/>
      <c r="L87" s="102"/>
      <c r="M87" s="102"/>
      <c r="N87" s="102"/>
      <c r="O87" s="102"/>
      <c r="P87" s="102"/>
    </row>
    <row r="88" spans="1:17" ht="15.75" customHeight="1">
      <c r="A88" s="102"/>
      <c r="B88" s="102"/>
      <c r="C88" s="171"/>
      <c r="D88" s="171"/>
      <c r="E88" s="171"/>
      <c r="F88" s="102"/>
      <c r="G88" s="102"/>
      <c r="H88" s="102"/>
      <c r="I88" s="102"/>
      <c r="J88" s="102"/>
      <c r="K88" s="102"/>
      <c r="L88" s="102"/>
      <c r="M88" s="102"/>
      <c r="N88" s="102"/>
      <c r="O88" s="102"/>
      <c r="P88" s="102"/>
    </row>
    <row r="89" spans="1:17" ht="15.75" customHeight="1">
      <c r="A89" s="102"/>
      <c r="B89" s="102"/>
      <c r="C89" s="171"/>
      <c r="D89" s="171"/>
      <c r="E89" s="171"/>
      <c r="F89" s="102"/>
      <c r="G89" s="102"/>
      <c r="H89" s="102"/>
      <c r="I89" s="102"/>
      <c r="J89" s="102"/>
      <c r="K89" s="102"/>
      <c r="L89" s="102"/>
      <c r="M89" s="102"/>
      <c r="N89" s="102"/>
      <c r="O89" s="102"/>
      <c r="P89" s="102"/>
    </row>
    <row r="90" spans="1:17" ht="15.75" customHeight="1">
      <c r="A90" s="102"/>
      <c r="B90" s="102"/>
      <c r="C90" s="171"/>
      <c r="D90" s="171"/>
      <c r="E90" s="171"/>
      <c r="F90" s="102"/>
      <c r="G90" s="102"/>
      <c r="H90" s="102"/>
      <c r="I90" s="102"/>
      <c r="J90" s="102"/>
      <c r="K90" s="102"/>
      <c r="L90" s="102"/>
      <c r="M90" s="102"/>
      <c r="N90" s="102"/>
      <c r="O90" s="102"/>
      <c r="P90" s="102"/>
    </row>
    <row r="91" spans="1:17" ht="15.75" customHeight="1">
      <c r="A91" s="102"/>
      <c r="B91" s="102"/>
      <c r="C91" s="171"/>
      <c r="D91" s="171"/>
      <c r="E91" s="171"/>
      <c r="F91" s="102"/>
      <c r="G91" s="102"/>
      <c r="H91" s="102"/>
      <c r="I91" s="102"/>
      <c r="J91" s="102"/>
      <c r="K91" s="102"/>
      <c r="L91" s="102"/>
      <c r="M91" s="102"/>
      <c r="N91" s="102"/>
      <c r="O91" s="102"/>
      <c r="P91" s="102"/>
    </row>
  </sheetData>
  <mergeCells count="14">
    <mergeCell ref="N5:N6"/>
    <mergeCell ref="I5:K5"/>
    <mergeCell ref="L5:L6"/>
    <mergeCell ref="A33:B33"/>
    <mergeCell ref="A1:N1"/>
    <mergeCell ref="A5:A6"/>
    <mergeCell ref="B5:B6"/>
    <mergeCell ref="H5:H6"/>
    <mergeCell ref="C5:C6"/>
    <mergeCell ref="E5:E6"/>
    <mergeCell ref="A2:N2"/>
    <mergeCell ref="M5:M6"/>
    <mergeCell ref="F5:G5"/>
    <mergeCell ref="D5:D6"/>
  </mergeCells>
  <phoneticPr fontId="8" type="noConversion"/>
  <printOptions horizontalCentered="1"/>
  <pageMargins left="0.59055118110236227" right="0.59055118110236227" top="0.86614173228346458" bottom="0.86614173228346458" header="0.47244094488188981" footer="0.59055118110236227"/>
  <pageSetup paperSize="9" scale="87"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P86"/>
  <sheetViews>
    <sheetView view="pageBreakPreview" zoomScaleNormal="100" zoomScaleSheetLayoutView="100" workbookViewId="0">
      <selection activeCell="E6" sqref="E6"/>
    </sheetView>
  </sheetViews>
  <sheetFormatPr defaultColWidth="9" defaultRowHeight="15.75" customHeight="1"/>
  <cols>
    <col min="1" max="1" width="5.75" style="2" customWidth="1"/>
    <col min="2" max="2" width="17.5" style="2" customWidth="1"/>
    <col min="3" max="3" width="12.75" style="2" customWidth="1"/>
    <col min="4" max="4" width="13.75" style="2" customWidth="1"/>
    <col min="5" max="5" width="14.5" style="2" customWidth="1"/>
    <col min="6" max="6" width="14.75" style="2" customWidth="1"/>
    <col min="7" max="7" width="13.875" style="2" customWidth="1"/>
    <col min="8" max="8" width="12.25" style="2" customWidth="1"/>
    <col min="9" max="9" width="15.875" style="2" customWidth="1"/>
    <col min="10" max="16384" width="9" style="2"/>
  </cols>
  <sheetData>
    <row r="1" spans="1:16" s="15" customFormat="1" ht="30" customHeight="1">
      <c r="A1" s="519" t="s">
        <v>208</v>
      </c>
      <c r="B1" s="519"/>
      <c r="C1" s="519"/>
      <c r="D1" s="519"/>
      <c r="E1" s="519"/>
      <c r="F1" s="519"/>
      <c r="G1" s="519"/>
      <c r="H1" s="519"/>
      <c r="I1" s="519"/>
    </row>
    <row r="2" spans="1:16" ht="16.5" customHeight="1">
      <c r="A2" s="518" t="str">
        <f>公用信息!A8</f>
        <v>评估基准日：2018年11月30日</v>
      </c>
      <c r="B2" s="518"/>
      <c r="C2" s="518"/>
      <c r="D2" s="518"/>
      <c r="E2" s="518"/>
      <c r="F2" s="537"/>
      <c r="G2" s="537"/>
      <c r="H2" s="537"/>
      <c r="I2" s="537"/>
      <c r="J2" s="90"/>
      <c r="K2" s="90"/>
      <c r="L2" s="90"/>
      <c r="M2" s="90"/>
      <c r="N2" s="90"/>
      <c r="O2" s="90"/>
    </row>
    <row r="3" spans="1:16" ht="16.5" customHeight="1">
      <c r="A3" s="91"/>
      <c r="B3" s="91"/>
      <c r="C3" s="91"/>
      <c r="D3" s="91"/>
      <c r="E3" s="91"/>
      <c r="F3" s="157"/>
      <c r="G3" s="157"/>
      <c r="H3" s="157"/>
      <c r="I3" s="155" t="s">
        <v>540</v>
      </c>
      <c r="J3" s="90"/>
      <c r="K3" s="90"/>
      <c r="L3" s="90"/>
      <c r="M3" s="90"/>
      <c r="N3" s="90"/>
      <c r="O3" s="90"/>
    </row>
    <row r="4" spans="1:16" ht="16.5" customHeight="1">
      <c r="A4" s="89" t="str">
        <f>公用信息!A5</f>
        <v>被评估单位：中国劳动关系学院</v>
      </c>
      <c r="B4" s="90"/>
      <c r="C4" s="90"/>
      <c r="D4" s="90"/>
      <c r="E4" s="90"/>
      <c r="F4" s="90"/>
      <c r="G4" s="90"/>
      <c r="H4" s="90"/>
      <c r="I4" s="156" t="s">
        <v>291</v>
      </c>
      <c r="J4" s="90"/>
      <c r="K4" s="90"/>
      <c r="L4" s="90"/>
      <c r="M4" s="90"/>
      <c r="N4" s="90"/>
      <c r="O4" s="90"/>
    </row>
    <row r="5" spans="1:16" s="16" customFormat="1" ht="16.5" customHeight="1">
      <c r="A5" s="176" t="s">
        <v>36</v>
      </c>
      <c r="B5" s="176" t="s">
        <v>539</v>
      </c>
      <c r="C5" s="176" t="s">
        <v>50</v>
      </c>
      <c r="D5" s="176" t="s">
        <v>330</v>
      </c>
      <c r="E5" s="176" t="s">
        <v>51</v>
      </c>
      <c r="F5" s="176" t="s">
        <v>52</v>
      </c>
      <c r="G5" s="176" t="s">
        <v>321</v>
      </c>
      <c r="H5" s="176" t="s">
        <v>357</v>
      </c>
      <c r="I5" s="176" t="s">
        <v>331</v>
      </c>
      <c r="J5" s="245"/>
      <c r="K5" s="245"/>
      <c r="L5" s="245"/>
      <c r="M5" s="245"/>
      <c r="N5" s="245"/>
      <c r="O5" s="245"/>
      <c r="P5" s="265"/>
    </row>
    <row r="6" spans="1:16" ht="16.5" customHeight="1">
      <c r="A6" s="176"/>
      <c r="B6" s="188"/>
      <c r="C6" s="176"/>
      <c r="D6" s="176"/>
      <c r="E6" s="328"/>
      <c r="F6" s="328"/>
      <c r="G6" s="328">
        <f>F6-E6</f>
        <v>0</v>
      </c>
      <c r="H6" s="328" t="str">
        <f>IF(E6=0,"",G6/E6*100)</f>
        <v/>
      </c>
      <c r="I6" s="191"/>
      <c r="J6" s="179"/>
      <c r="K6" s="179"/>
      <c r="L6" s="179"/>
      <c r="M6" s="179"/>
      <c r="N6" s="179"/>
      <c r="O6" s="179"/>
      <c r="P6" s="186"/>
    </row>
    <row r="7" spans="1:16" ht="16.5" customHeight="1">
      <c r="A7" s="191"/>
      <c r="B7" s="188"/>
      <c r="C7" s="189"/>
      <c r="D7" s="189"/>
      <c r="E7" s="328"/>
      <c r="F7" s="328"/>
      <c r="G7" s="328">
        <f t="shared" ref="G7:G28" si="0">F7-E7</f>
        <v>0</v>
      </c>
      <c r="H7" s="328" t="str">
        <f t="shared" ref="H7:H28" si="1">IF(E7=0,"",G7/E7*100)</f>
        <v/>
      </c>
      <c r="I7" s="191"/>
      <c r="J7" s="179"/>
      <c r="K7" s="179"/>
      <c r="L7" s="179"/>
      <c r="M7" s="179"/>
      <c r="N7" s="179"/>
      <c r="O7" s="179"/>
      <c r="P7" s="186"/>
    </row>
    <row r="8" spans="1:16" ht="16.5" customHeight="1">
      <c r="A8" s="191"/>
      <c r="B8" s="188"/>
      <c r="C8" s="189"/>
      <c r="D8" s="189"/>
      <c r="E8" s="328"/>
      <c r="F8" s="328"/>
      <c r="G8" s="328">
        <f t="shared" si="0"/>
        <v>0</v>
      </c>
      <c r="H8" s="328" t="str">
        <f t="shared" si="1"/>
        <v/>
      </c>
      <c r="I8" s="191"/>
      <c r="J8" s="179"/>
      <c r="K8" s="179"/>
      <c r="L8" s="179"/>
      <c r="M8" s="179"/>
      <c r="N8" s="179"/>
      <c r="O8" s="179"/>
      <c r="P8" s="186"/>
    </row>
    <row r="9" spans="1:16" ht="16.5" customHeight="1">
      <c r="A9" s="191"/>
      <c r="B9" s="188"/>
      <c r="C9" s="189"/>
      <c r="D9" s="189"/>
      <c r="E9" s="328"/>
      <c r="F9" s="328"/>
      <c r="G9" s="328">
        <f t="shared" si="0"/>
        <v>0</v>
      </c>
      <c r="H9" s="328" t="str">
        <f t="shared" si="1"/>
        <v/>
      </c>
      <c r="I9" s="191"/>
      <c r="J9" s="179"/>
      <c r="K9" s="179"/>
      <c r="L9" s="179"/>
      <c r="M9" s="179"/>
      <c r="N9" s="179"/>
      <c r="O9" s="179"/>
      <c r="P9" s="186"/>
    </row>
    <row r="10" spans="1:16" ht="16.5" customHeight="1">
      <c r="A10" s="191"/>
      <c r="B10" s="188"/>
      <c r="C10" s="189"/>
      <c r="D10" s="189"/>
      <c r="E10" s="328"/>
      <c r="F10" s="328"/>
      <c r="G10" s="328">
        <f t="shared" si="0"/>
        <v>0</v>
      </c>
      <c r="H10" s="328" t="str">
        <f t="shared" si="1"/>
        <v/>
      </c>
      <c r="I10" s="191"/>
      <c r="J10" s="179"/>
      <c r="K10" s="179"/>
      <c r="L10" s="179"/>
      <c r="M10" s="179"/>
      <c r="N10" s="179"/>
      <c r="O10" s="179"/>
      <c r="P10" s="186"/>
    </row>
    <row r="11" spans="1:16" ht="16.5" customHeight="1">
      <c r="A11" s="191"/>
      <c r="B11" s="188"/>
      <c r="C11" s="189"/>
      <c r="D11" s="189"/>
      <c r="E11" s="328"/>
      <c r="F11" s="328"/>
      <c r="G11" s="328">
        <f t="shared" si="0"/>
        <v>0</v>
      </c>
      <c r="H11" s="328" t="str">
        <f t="shared" si="1"/>
        <v/>
      </c>
      <c r="I11" s="191"/>
      <c r="J11" s="179"/>
      <c r="K11" s="179"/>
      <c r="L11" s="179"/>
      <c r="M11" s="179"/>
      <c r="N11" s="179"/>
      <c r="O11" s="179"/>
      <c r="P11" s="186"/>
    </row>
    <row r="12" spans="1:16" ht="16.5" customHeight="1">
      <c r="A12" s="191"/>
      <c r="B12" s="188"/>
      <c r="C12" s="189"/>
      <c r="D12" s="189"/>
      <c r="E12" s="328"/>
      <c r="F12" s="328"/>
      <c r="G12" s="328">
        <f t="shared" si="0"/>
        <v>0</v>
      </c>
      <c r="H12" s="328" t="str">
        <f t="shared" si="1"/>
        <v/>
      </c>
      <c r="I12" s="191"/>
      <c r="J12" s="179"/>
      <c r="K12" s="179"/>
      <c r="L12" s="179"/>
      <c r="M12" s="179"/>
      <c r="N12" s="179"/>
      <c r="O12" s="179"/>
      <c r="P12" s="186"/>
    </row>
    <row r="13" spans="1:16" ht="16.5" customHeight="1">
      <c r="A13" s="191"/>
      <c r="B13" s="188"/>
      <c r="C13" s="189"/>
      <c r="D13" s="189"/>
      <c r="E13" s="328"/>
      <c r="F13" s="328"/>
      <c r="G13" s="328">
        <f t="shared" si="0"/>
        <v>0</v>
      </c>
      <c r="H13" s="328" t="str">
        <f t="shared" si="1"/>
        <v/>
      </c>
      <c r="I13" s="191"/>
      <c r="J13" s="179"/>
      <c r="K13" s="179"/>
      <c r="L13" s="179"/>
      <c r="M13" s="179"/>
      <c r="N13" s="179"/>
      <c r="O13" s="179"/>
      <c r="P13" s="186"/>
    </row>
    <row r="14" spans="1:16" ht="16.5" customHeight="1">
      <c r="A14" s="191"/>
      <c r="B14" s="188"/>
      <c r="C14" s="189"/>
      <c r="D14" s="189"/>
      <c r="E14" s="328"/>
      <c r="F14" s="328"/>
      <c r="G14" s="328">
        <f t="shared" si="0"/>
        <v>0</v>
      </c>
      <c r="H14" s="328" t="str">
        <f t="shared" si="1"/>
        <v/>
      </c>
      <c r="I14" s="191"/>
      <c r="J14" s="179"/>
      <c r="K14" s="179"/>
      <c r="L14" s="179"/>
      <c r="M14" s="179"/>
      <c r="N14" s="179"/>
      <c r="O14" s="179"/>
      <c r="P14" s="186"/>
    </row>
    <row r="15" spans="1:16" ht="16.5" customHeight="1">
      <c r="A15" s="191"/>
      <c r="B15" s="188"/>
      <c r="C15" s="189"/>
      <c r="D15" s="189"/>
      <c r="E15" s="328"/>
      <c r="F15" s="328"/>
      <c r="G15" s="328">
        <f t="shared" si="0"/>
        <v>0</v>
      </c>
      <c r="H15" s="328" t="str">
        <f t="shared" si="1"/>
        <v/>
      </c>
      <c r="I15" s="191"/>
      <c r="J15" s="179"/>
      <c r="K15" s="179"/>
      <c r="L15" s="179"/>
      <c r="M15" s="179"/>
      <c r="N15" s="179"/>
      <c r="O15" s="179"/>
      <c r="P15" s="186"/>
    </row>
    <row r="16" spans="1:16" ht="16.5" customHeight="1">
      <c r="A16" s="191"/>
      <c r="B16" s="188"/>
      <c r="C16" s="189"/>
      <c r="D16" s="189"/>
      <c r="E16" s="328"/>
      <c r="F16" s="328"/>
      <c r="G16" s="328">
        <f t="shared" si="0"/>
        <v>0</v>
      </c>
      <c r="H16" s="328" t="str">
        <f t="shared" si="1"/>
        <v/>
      </c>
      <c r="I16" s="191"/>
      <c r="J16" s="179"/>
      <c r="K16" s="179"/>
      <c r="L16" s="179"/>
      <c r="M16" s="179"/>
      <c r="N16" s="179"/>
      <c r="O16" s="179"/>
      <c r="P16" s="186"/>
    </row>
    <row r="17" spans="1:16" ht="16.5" customHeight="1">
      <c r="A17" s="191"/>
      <c r="B17" s="188"/>
      <c r="C17" s="189"/>
      <c r="D17" s="189"/>
      <c r="E17" s="328"/>
      <c r="F17" s="328"/>
      <c r="G17" s="328">
        <f t="shared" si="0"/>
        <v>0</v>
      </c>
      <c r="H17" s="328" t="str">
        <f t="shared" si="1"/>
        <v/>
      </c>
      <c r="I17" s="191"/>
      <c r="J17" s="179"/>
      <c r="K17" s="179"/>
      <c r="L17" s="179"/>
      <c r="M17" s="179"/>
      <c r="N17" s="179"/>
      <c r="O17" s="179"/>
      <c r="P17" s="186"/>
    </row>
    <row r="18" spans="1:16" ht="16.5" customHeight="1">
      <c r="A18" s="191"/>
      <c r="B18" s="188"/>
      <c r="C18" s="189"/>
      <c r="D18" s="189"/>
      <c r="E18" s="328"/>
      <c r="F18" s="328"/>
      <c r="G18" s="328">
        <f t="shared" si="0"/>
        <v>0</v>
      </c>
      <c r="H18" s="328" t="str">
        <f t="shared" si="1"/>
        <v/>
      </c>
      <c r="I18" s="191"/>
      <c r="J18" s="179"/>
      <c r="K18" s="179"/>
      <c r="L18" s="179"/>
      <c r="M18" s="179"/>
      <c r="N18" s="179"/>
      <c r="O18" s="179"/>
      <c r="P18" s="186"/>
    </row>
    <row r="19" spans="1:16" ht="16.5" customHeight="1">
      <c r="A19" s="191"/>
      <c r="B19" s="188"/>
      <c r="C19" s="189"/>
      <c r="D19" s="189"/>
      <c r="E19" s="328"/>
      <c r="F19" s="328"/>
      <c r="G19" s="328">
        <f t="shared" si="0"/>
        <v>0</v>
      </c>
      <c r="H19" s="328" t="str">
        <f t="shared" si="1"/>
        <v/>
      </c>
      <c r="I19" s="191"/>
      <c r="J19" s="179"/>
      <c r="K19" s="179"/>
      <c r="L19" s="179"/>
      <c r="M19" s="179"/>
      <c r="N19" s="179"/>
      <c r="O19" s="179"/>
      <c r="P19" s="186"/>
    </row>
    <row r="20" spans="1:16" ht="16.5" customHeight="1">
      <c r="A20" s="191"/>
      <c r="B20" s="188"/>
      <c r="C20" s="189"/>
      <c r="D20" s="189"/>
      <c r="E20" s="328"/>
      <c r="F20" s="328"/>
      <c r="G20" s="328">
        <f t="shared" si="0"/>
        <v>0</v>
      </c>
      <c r="H20" s="328" t="str">
        <f t="shared" si="1"/>
        <v/>
      </c>
      <c r="I20" s="191"/>
      <c r="J20" s="179"/>
      <c r="K20" s="179"/>
      <c r="L20" s="179"/>
      <c r="M20" s="179"/>
      <c r="N20" s="179"/>
      <c r="O20" s="179"/>
      <c r="P20" s="186"/>
    </row>
    <row r="21" spans="1:16" ht="16.5" customHeight="1">
      <c r="A21" s="191"/>
      <c r="B21" s="188"/>
      <c r="C21" s="189"/>
      <c r="D21" s="189"/>
      <c r="E21" s="328"/>
      <c r="F21" s="328"/>
      <c r="G21" s="328">
        <f t="shared" si="0"/>
        <v>0</v>
      </c>
      <c r="H21" s="328" t="str">
        <f t="shared" si="1"/>
        <v/>
      </c>
      <c r="I21" s="191"/>
      <c r="J21" s="179"/>
      <c r="K21" s="179"/>
      <c r="L21" s="179"/>
      <c r="M21" s="179"/>
      <c r="N21" s="179"/>
      <c r="O21" s="179"/>
      <c r="P21" s="186"/>
    </row>
    <row r="22" spans="1:16" ht="16.5" customHeight="1">
      <c r="A22" s="191"/>
      <c r="B22" s="188"/>
      <c r="C22" s="189"/>
      <c r="D22" s="189"/>
      <c r="E22" s="328"/>
      <c r="F22" s="328"/>
      <c r="G22" s="328">
        <f t="shared" si="0"/>
        <v>0</v>
      </c>
      <c r="H22" s="328" t="str">
        <f t="shared" si="1"/>
        <v/>
      </c>
      <c r="I22" s="191"/>
      <c r="J22" s="179"/>
      <c r="K22" s="179"/>
      <c r="L22" s="179"/>
      <c r="M22" s="179"/>
      <c r="N22" s="179"/>
      <c r="O22" s="179"/>
      <c r="P22" s="186"/>
    </row>
    <row r="23" spans="1:16" ht="16.5" customHeight="1">
      <c r="A23" s="191"/>
      <c r="B23" s="188"/>
      <c r="C23" s="189"/>
      <c r="D23" s="189"/>
      <c r="E23" s="328"/>
      <c r="F23" s="328"/>
      <c r="G23" s="328">
        <f t="shared" si="0"/>
        <v>0</v>
      </c>
      <c r="H23" s="328" t="str">
        <f t="shared" si="1"/>
        <v/>
      </c>
      <c r="I23" s="191"/>
      <c r="J23" s="179"/>
      <c r="K23" s="179"/>
      <c r="L23" s="179"/>
      <c r="M23" s="179"/>
      <c r="N23" s="179"/>
      <c r="O23" s="179"/>
      <c r="P23" s="186"/>
    </row>
    <row r="24" spans="1:16" ht="16.5" customHeight="1">
      <c r="A24" s="191"/>
      <c r="B24" s="188"/>
      <c r="C24" s="189"/>
      <c r="D24" s="189"/>
      <c r="E24" s="328"/>
      <c r="F24" s="328"/>
      <c r="G24" s="328">
        <f t="shared" si="0"/>
        <v>0</v>
      </c>
      <c r="H24" s="328" t="str">
        <f t="shared" si="1"/>
        <v/>
      </c>
      <c r="I24" s="191"/>
      <c r="J24" s="179"/>
      <c r="K24" s="179"/>
      <c r="L24" s="179"/>
      <c r="M24" s="179"/>
      <c r="N24" s="179"/>
      <c r="O24" s="179"/>
      <c r="P24" s="186"/>
    </row>
    <row r="25" spans="1:16" ht="16.5" customHeight="1">
      <c r="A25" s="191"/>
      <c r="B25" s="188"/>
      <c r="C25" s="189"/>
      <c r="D25" s="189"/>
      <c r="E25" s="328"/>
      <c r="F25" s="328"/>
      <c r="G25" s="328">
        <f t="shared" si="0"/>
        <v>0</v>
      </c>
      <c r="H25" s="328" t="str">
        <f t="shared" si="1"/>
        <v/>
      </c>
      <c r="I25" s="191"/>
      <c r="J25" s="179"/>
      <c r="K25" s="179"/>
      <c r="L25" s="179"/>
      <c r="M25" s="179"/>
      <c r="N25" s="179"/>
      <c r="O25" s="179"/>
      <c r="P25" s="186"/>
    </row>
    <row r="26" spans="1:16" ht="16.5" customHeight="1">
      <c r="A26" s="191"/>
      <c r="B26" s="188"/>
      <c r="C26" s="189"/>
      <c r="D26" s="189"/>
      <c r="E26" s="328"/>
      <c r="F26" s="328"/>
      <c r="G26" s="328">
        <f t="shared" si="0"/>
        <v>0</v>
      </c>
      <c r="H26" s="328" t="str">
        <f t="shared" si="1"/>
        <v/>
      </c>
      <c r="I26" s="191"/>
      <c r="J26" s="179"/>
      <c r="K26" s="179"/>
      <c r="L26" s="179"/>
      <c r="M26" s="179"/>
      <c r="N26" s="179"/>
      <c r="O26" s="179"/>
      <c r="P26" s="186"/>
    </row>
    <row r="27" spans="1:16" ht="16.5" customHeight="1">
      <c r="A27" s="191"/>
      <c r="B27" s="188"/>
      <c r="C27" s="189"/>
      <c r="D27" s="189"/>
      <c r="E27" s="328"/>
      <c r="F27" s="328"/>
      <c r="G27" s="328">
        <f t="shared" si="0"/>
        <v>0</v>
      </c>
      <c r="H27" s="328" t="str">
        <f t="shared" si="1"/>
        <v/>
      </c>
      <c r="I27" s="191"/>
      <c r="J27" s="179"/>
      <c r="K27" s="179"/>
      <c r="L27" s="179"/>
      <c r="M27" s="179"/>
      <c r="N27" s="179"/>
      <c r="O27" s="179"/>
      <c r="P27" s="186"/>
    </row>
    <row r="28" spans="1:16" ht="16.5" customHeight="1">
      <c r="A28" s="522" t="s">
        <v>334</v>
      </c>
      <c r="B28" s="523"/>
      <c r="C28" s="189"/>
      <c r="D28" s="189"/>
      <c r="E28" s="328">
        <f>SUM(E6:E27)</f>
        <v>0</v>
      </c>
      <c r="F28" s="328">
        <f>SUM(F6:F27)</f>
        <v>0</v>
      </c>
      <c r="G28" s="328">
        <f t="shared" si="0"/>
        <v>0</v>
      </c>
      <c r="H28" s="328" t="str">
        <f t="shared" si="1"/>
        <v/>
      </c>
      <c r="I28" s="191"/>
      <c r="J28" s="179"/>
      <c r="K28" s="179"/>
      <c r="L28" s="179"/>
      <c r="M28" s="179"/>
      <c r="N28" s="179"/>
      <c r="O28" s="179"/>
      <c r="P28" s="186"/>
    </row>
    <row r="29" spans="1:16" ht="15.75" customHeight="1">
      <c r="A29" s="193"/>
      <c r="B29" s="193"/>
      <c r="C29" s="193"/>
      <c r="D29" s="193"/>
      <c r="E29" s="216"/>
      <c r="F29" s="185"/>
      <c r="G29" s="185"/>
      <c r="H29" s="185"/>
      <c r="I29" s="185"/>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3">
    <mergeCell ref="A1:I1"/>
    <mergeCell ref="A2:I2"/>
    <mergeCell ref="A28:B28"/>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P86"/>
  <sheetViews>
    <sheetView view="pageBreakPreview" zoomScaleNormal="100" zoomScaleSheetLayoutView="100" workbookViewId="0">
      <selection activeCell="G14" sqref="G14"/>
    </sheetView>
  </sheetViews>
  <sheetFormatPr defaultColWidth="9" defaultRowHeight="15.75" customHeight="1"/>
  <cols>
    <col min="1" max="1" width="5.5" style="2" customWidth="1"/>
    <col min="2" max="2" width="18.25" style="2" customWidth="1"/>
    <col min="3" max="3" width="12.125" style="2" customWidth="1"/>
    <col min="4" max="4" width="12.625" style="2" customWidth="1"/>
    <col min="5" max="5" width="14" style="2" customWidth="1"/>
    <col min="6" max="6" width="14.75" style="2" customWidth="1"/>
    <col min="7" max="7" width="14.375" style="2" customWidth="1"/>
    <col min="8" max="8" width="8.875" style="2" customWidth="1"/>
    <col min="9" max="9" width="9.75" style="2" customWidth="1"/>
    <col min="10" max="10" width="13.25" style="2" customWidth="1"/>
    <col min="11" max="16384" width="9" style="2"/>
  </cols>
  <sheetData>
    <row r="1" spans="1:16" s="15" customFormat="1" ht="30" customHeight="1">
      <c r="A1" s="519" t="s">
        <v>207</v>
      </c>
      <c r="B1" s="519"/>
      <c r="C1" s="519"/>
      <c r="D1" s="519"/>
      <c r="E1" s="519"/>
      <c r="F1" s="519"/>
      <c r="G1" s="519"/>
      <c r="H1" s="519"/>
      <c r="I1" s="519"/>
      <c r="J1" s="519"/>
    </row>
    <row r="2" spans="1:16" ht="16.5" customHeight="1">
      <c r="A2" s="518" t="str">
        <f>公用信息!A8</f>
        <v>评估基准日：2018年11月30日</v>
      </c>
      <c r="B2" s="518"/>
      <c r="C2" s="518"/>
      <c r="D2" s="518"/>
      <c r="E2" s="518"/>
      <c r="F2" s="518"/>
      <c r="G2" s="518"/>
      <c r="H2" s="518"/>
      <c r="I2" s="518"/>
      <c r="J2" s="518"/>
      <c r="K2" s="90"/>
      <c r="L2" s="90"/>
      <c r="M2" s="90"/>
      <c r="N2" s="90"/>
      <c r="O2" s="90"/>
    </row>
    <row r="3" spans="1:16" ht="16.5" customHeight="1">
      <c r="A3" s="91"/>
      <c r="B3" s="91"/>
      <c r="C3" s="91"/>
      <c r="D3" s="91"/>
      <c r="E3" s="91"/>
      <c r="F3" s="91"/>
      <c r="G3" s="91"/>
      <c r="H3" s="91"/>
      <c r="I3" s="91"/>
      <c r="J3" s="154" t="s">
        <v>538</v>
      </c>
      <c r="K3" s="90"/>
      <c r="L3" s="90"/>
      <c r="M3" s="90"/>
      <c r="N3" s="90"/>
      <c r="O3" s="90"/>
    </row>
    <row r="4" spans="1:16" ht="16.5" customHeight="1">
      <c r="A4" s="89" t="str">
        <f>公用信息!A5</f>
        <v>被评估单位：中国劳动关系学院</v>
      </c>
      <c r="B4" s="90"/>
      <c r="C4" s="90"/>
      <c r="D4" s="90"/>
      <c r="E4" s="90"/>
      <c r="F4" s="90"/>
      <c r="G4" s="90"/>
      <c r="H4" s="90"/>
      <c r="I4" s="90"/>
      <c r="J4" s="156" t="s">
        <v>291</v>
      </c>
      <c r="K4" s="90"/>
      <c r="L4" s="90"/>
      <c r="M4" s="90"/>
      <c r="N4" s="90"/>
      <c r="O4" s="90"/>
    </row>
    <row r="5" spans="1:16" s="16" customFormat="1" ht="16.5" customHeight="1">
      <c r="A5" s="176" t="s">
        <v>36</v>
      </c>
      <c r="B5" s="176" t="s">
        <v>539</v>
      </c>
      <c r="C5" s="176" t="s">
        <v>50</v>
      </c>
      <c r="D5" s="176" t="s">
        <v>330</v>
      </c>
      <c r="E5" s="176" t="s">
        <v>528</v>
      </c>
      <c r="F5" s="176" t="s">
        <v>51</v>
      </c>
      <c r="G5" s="176" t="s">
        <v>52</v>
      </c>
      <c r="H5" s="176" t="s">
        <v>321</v>
      </c>
      <c r="I5" s="176" t="s">
        <v>357</v>
      </c>
      <c r="J5" s="176" t="s">
        <v>331</v>
      </c>
      <c r="K5" s="245"/>
      <c r="L5" s="245"/>
      <c r="M5" s="245"/>
      <c r="N5" s="245"/>
      <c r="O5" s="245"/>
      <c r="P5" s="265"/>
    </row>
    <row r="6" spans="1:16" ht="16.5" customHeight="1">
      <c r="A6" s="176"/>
      <c r="B6" s="188"/>
      <c r="C6" s="188"/>
      <c r="D6" s="188"/>
      <c r="E6" s="328"/>
      <c r="F6" s="328"/>
      <c r="G6" s="328"/>
      <c r="H6" s="328">
        <f>G6-F6</f>
        <v>0</v>
      </c>
      <c r="I6" s="328" t="str">
        <f>IF(F6=0,"",H6/F6*100)</f>
        <v/>
      </c>
      <c r="J6" s="191"/>
      <c r="K6" s="179"/>
      <c r="L6" s="179"/>
      <c r="M6" s="179"/>
      <c r="N6" s="179"/>
      <c r="O6" s="179"/>
      <c r="P6" s="186"/>
    </row>
    <row r="7" spans="1:16" ht="16.5" customHeight="1">
      <c r="A7" s="176"/>
      <c r="B7" s="188"/>
      <c r="C7" s="176"/>
      <c r="D7" s="176"/>
      <c r="E7" s="328"/>
      <c r="F7" s="328"/>
      <c r="G7" s="328"/>
      <c r="H7" s="328">
        <f t="shared" ref="H7:H28" si="0">G7-F7</f>
        <v>0</v>
      </c>
      <c r="I7" s="328" t="str">
        <f t="shared" ref="I7:I28" si="1">IF(F7=0,"",H7/F7*100)</f>
        <v/>
      </c>
      <c r="J7" s="191"/>
      <c r="K7" s="179"/>
      <c r="L7" s="179"/>
      <c r="M7" s="179"/>
      <c r="N7" s="179"/>
      <c r="O7" s="179"/>
      <c r="P7" s="186"/>
    </row>
    <row r="8" spans="1:16" ht="16.5" customHeight="1">
      <c r="A8" s="176"/>
      <c r="B8" s="188"/>
      <c r="C8" s="188"/>
      <c r="D8" s="188"/>
      <c r="E8" s="328"/>
      <c r="F8" s="328"/>
      <c r="G8" s="328"/>
      <c r="H8" s="328">
        <f t="shared" si="0"/>
        <v>0</v>
      </c>
      <c r="I8" s="328" t="str">
        <f t="shared" si="1"/>
        <v/>
      </c>
      <c r="J8" s="191"/>
      <c r="K8" s="179"/>
      <c r="L8" s="179"/>
      <c r="M8" s="179"/>
      <c r="N8" s="179"/>
      <c r="O8" s="179"/>
      <c r="P8" s="186"/>
    </row>
    <row r="9" spans="1:16" ht="16.5" customHeight="1">
      <c r="A9" s="176"/>
      <c r="B9" s="188"/>
      <c r="C9" s="188"/>
      <c r="D9" s="188"/>
      <c r="E9" s="328"/>
      <c r="F9" s="328"/>
      <c r="G9" s="328"/>
      <c r="H9" s="328">
        <f t="shared" si="0"/>
        <v>0</v>
      </c>
      <c r="I9" s="328" t="str">
        <f t="shared" si="1"/>
        <v/>
      </c>
      <c r="J9" s="191"/>
      <c r="K9" s="179"/>
      <c r="L9" s="179"/>
      <c r="M9" s="179"/>
      <c r="N9" s="179"/>
      <c r="O9" s="179"/>
      <c r="P9" s="186"/>
    </row>
    <row r="10" spans="1:16" ht="16.5" customHeight="1">
      <c r="A10" s="176"/>
      <c r="B10" s="188"/>
      <c r="C10" s="188"/>
      <c r="D10" s="188"/>
      <c r="E10" s="328"/>
      <c r="F10" s="328"/>
      <c r="G10" s="328"/>
      <c r="H10" s="328">
        <f t="shared" si="0"/>
        <v>0</v>
      </c>
      <c r="I10" s="328" t="str">
        <f t="shared" si="1"/>
        <v/>
      </c>
      <c r="J10" s="191"/>
      <c r="K10" s="179"/>
      <c r="L10" s="179"/>
      <c r="M10" s="179"/>
      <c r="N10" s="179"/>
      <c r="O10" s="179"/>
      <c r="P10" s="186"/>
    </row>
    <row r="11" spans="1:16" ht="16.5" customHeight="1">
      <c r="A11" s="176"/>
      <c r="B11" s="188"/>
      <c r="C11" s="188"/>
      <c r="D11" s="188"/>
      <c r="E11" s="328"/>
      <c r="F11" s="328"/>
      <c r="G11" s="328"/>
      <c r="H11" s="328">
        <f t="shared" si="0"/>
        <v>0</v>
      </c>
      <c r="I11" s="328" t="str">
        <f t="shared" si="1"/>
        <v/>
      </c>
      <c r="J11" s="191"/>
      <c r="K11" s="179"/>
      <c r="L11" s="179"/>
      <c r="M11" s="179"/>
      <c r="N11" s="179"/>
      <c r="O11" s="179"/>
      <c r="P11" s="186"/>
    </row>
    <row r="12" spans="1:16" ht="16.5" customHeight="1">
      <c r="A12" s="176"/>
      <c r="B12" s="188"/>
      <c r="C12" s="188"/>
      <c r="D12" s="188"/>
      <c r="E12" s="328"/>
      <c r="F12" s="328"/>
      <c r="G12" s="328"/>
      <c r="H12" s="328">
        <f t="shared" si="0"/>
        <v>0</v>
      </c>
      <c r="I12" s="328" t="str">
        <f t="shared" si="1"/>
        <v/>
      </c>
      <c r="J12" s="191"/>
      <c r="K12" s="179"/>
      <c r="L12" s="179"/>
      <c r="M12" s="179"/>
      <c r="N12" s="179"/>
      <c r="O12" s="179"/>
      <c r="P12" s="186"/>
    </row>
    <row r="13" spans="1:16" ht="16.5" customHeight="1">
      <c r="A13" s="176"/>
      <c r="B13" s="188"/>
      <c r="C13" s="188"/>
      <c r="D13" s="188"/>
      <c r="E13" s="328"/>
      <c r="F13" s="328"/>
      <c r="G13" s="328"/>
      <c r="H13" s="328">
        <f t="shared" si="0"/>
        <v>0</v>
      </c>
      <c r="I13" s="328" t="str">
        <f t="shared" si="1"/>
        <v/>
      </c>
      <c r="J13" s="191"/>
      <c r="K13" s="179"/>
      <c r="L13" s="179"/>
      <c r="M13" s="179"/>
      <c r="N13" s="179"/>
      <c r="O13" s="179"/>
      <c r="P13" s="186"/>
    </row>
    <row r="14" spans="1:16" ht="16.5" customHeight="1">
      <c r="A14" s="176"/>
      <c r="B14" s="188"/>
      <c r="C14" s="188"/>
      <c r="D14" s="188"/>
      <c r="E14" s="328"/>
      <c r="F14" s="328"/>
      <c r="G14" s="328"/>
      <c r="H14" s="328">
        <f t="shared" si="0"/>
        <v>0</v>
      </c>
      <c r="I14" s="328" t="str">
        <f t="shared" si="1"/>
        <v/>
      </c>
      <c r="J14" s="191"/>
      <c r="K14" s="179"/>
      <c r="L14" s="179"/>
      <c r="M14" s="179"/>
      <c r="N14" s="179"/>
      <c r="O14" s="179"/>
      <c r="P14" s="186"/>
    </row>
    <row r="15" spans="1:16" ht="16.5" customHeight="1">
      <c r="A15" s="176"/>
      <c r="B15" s="188"/>
      <c r="C15" s="188"/>
      <c r="D15" s="188"/>
      <c r="E15" s="328"/>
      <c r="F15" s="328"/>
      <c r="G15" s="328"/>
      <c r="H15" s="328">
        <f t="shared" si="0"/>
        <v>0</v>
      </c>
      <c r="I15" s="328" t="str">
        <f t="shared" si="1"/>
        <v/>
      </c>
      <c r="J15" s="191"/>
      <c r="K15" s="179"/>
      <c r="L15" s="179"/>
      <c r="M15" s="179"/>
      <c r="N15" s="179"/>
      <c r="O15" s="179"/>
      <c r="P15" s="186"/>
    </row>
    <row r="16" spans="1:16" ht="16.5" customHeight="1">
      <c r="A16" s="176"/>
      <c r="B16" s="188"/>
      <c r="C16" s="188"/>
      <c r="D16" s="188"/>
      <c r="E16" s="328"/>
      <c r="F16" s="328"/>
      <c r="G16" s="328"/>
      <c r="H16" s="328">
        <f t="shared" si="0"/>
        <v>0</v>
      </c>
      <c r="I16" s="328" t="str">
        <f t="shared" si="1"/>
        <v/>
      </c>
      <c r="J16" s="191"/>
      <c r="K16" s="179"/>
      <c r="L16" s="179"/>
      <c r="M16" s="179"/>
      <c r="N16" s="179"/>
      <c r="O16" s="179"/>
      <c r="P16" s="186"/>
    </row>
    <row r="17" spans="1:16" ht="16.5" customHeight="1">
      <c r="A17" s="176"/>
      <c r="B17" s="188"/>
      <c r="C17" s="188"/>
      <c r="D17" s="188"/>
      <c r="E17" s="328"/>
      <c r="F17" s="328"/>
      <c r="G17" s="328"/>
      <c r="H17" s="328">
        <f t="shared" si="0"/>
        <v>0</v>
      </c>
      <c r="I17" s="328" t="str">
        <f t="shared" si="1"/>
        <v/>
      </c>
      <c r="J17" s="191"/>
      <c r="K17" s="179"/>
      <c r="L17" s="179"/>
      <c r="M17" s="179"/>
      <c r="N17" s="179"/>
      <c r="O17" s="179"/>
      <c r="P17" s="186"/>
    </row>
    <row r="18" spans="1:16" ht="16.5" customHeight="1">
      <c r="A18" s="176"/>
      <c r="B18" s="188"/>
      <c r="C18" s="188"/>
      <c r="D18" s="188"/>
      <c r="E18" s="328"/>
      <c r="F18" s="328"/>
      <c r="G18" s="328"/>
      <c r="H18" s="328">
        <f t="shared" si="0"/>
        <v>0</v>
      </c>
      <c r="I18" s="328" t="str">
        <f t="shared" si="1"/>
        <v/>
      </c>
      <c r="J18" s="191"/>
      <c r="K18" s="179"/>
      <c r="L18" s="179"/>
      <c r="M18" s="179"/>
      <c r="N18" s="179"/>
      <c r="O18" s="179"/>
      <c r="P18" s="186"/>
    </row>
    <row r="19" spans="1:16" ht="16.5" customHeight="1">
      <c r="A19" s="176"/>
      <c r="B19" s="188"/>
      <c r="C19" s="188"/>
      <c r="D19" s="188"/>
      <c r="E19" s="328"/>
      <c r="F19" s="328"/>
      <c r="G19" s="328"/>
      <c r="H19" s="328">
        <f t="shared" si="0"/>
        <v>0</v>
      </c>
      <c r="I19" s="328" t="str">
        <f t="shared" si="1"/>
        <v/>
      </c>
      <c r="J19" s="191"/>
      <c r="K19" s="179"/>
      <c r="L19" s="179"/>
      <c r="M19" s="179"/>
      <c r="N19" s="179"/>
      <c r="O19" s="179"/>
      <c r="P19" s="186"/>
    </row>
    <row r="20" spans="1:16" ht="16.5" customHeight="1">
      <c r="A20" s="176"/>
      <c r="B20" s="188"/>
      <c r="C20" s="188"/>
      <c r="D20" s="188"/>
      <c r="E20" s="328"/>
      <c r="F20" s="328"/>
      <c r="G20" s="328"/>
      <c r="H20" s="328">
        <f t="shared" si="0"/>
        <v>0</v>
      </c>
      <c r="I20" s="328" t="str">
        <f t="shared" si="1"/>
        <v/>
      </c>
      <c r="J20" s="191"/>
      <c r="K20" s="179"/>
      <c r="L20" s="179"/>
      <c r="M20" s="179"/>
      <c r="N20" s="179"/>
      <c r="O20" s="179"/>
      <c r="P20" s="186"/>
    </row>
    <row r="21" spans="1:16" ht="16.5" customHeight="1">
      <c r="A21" s="176"/>
      <c r="B21" s="188"/>
      <c r="C21" s="188"/>
      <c r="D21" s="188"/>
      <c r="E21" s="328"/>
      <c r="F21" s="328"/>
      <c r="G21" s="328"/>
      <c r="H21" s="328">
        <f t="shared" si="0"/>
        <v>0</v>
      </c>
      <c r="I21" s="328" t="str">
        <f t="shared" si="1"/>
        <v/>
      </c>
      <c r="J21" s="191"/>
      <c r="K21" s="179"/>
      <c r="L21" s="179"/>
      <c r="M21" s="179"/>
      <c r="N21" s="179"/>
      <c r="O21" s="179"/>
      <c r="P21" s="186"/>
    </row>
    <row r="22" spans="1:16" ht="16.5" customHeight="1">
      <c r="A22" s="176"/>
      <c r="B22" s="188"/>
      <c r="C22" s="188"/>
      <c r="D22" s="188"/>
      <c r="E22" s="328"/>
      <c r="F22" s="328"/>
      <c r="G22" s="328"/>
      <c r="H22" s="328">
        <f t="shared" si="0"/>
        <v>0</v>
      </c>
      <c r="I22" s="328" t="str">
        <f t="shared" si="1"/>
        <v/>
      </c>
      <c r="J22" s="191"/>
      <c r="K22" s="179"/>
      <c r="L22" s="179"/>
      <c r="M22" s="179"/>
      <c r="N22" s="179"/>
      <c r="O22" s="179"/>
      <c r="P22" s="186"/>
    </row>
    <row r="23" spans="1:16" ht="16.5" customHeight="1">
      <c r="A23" s="176"/>
      <c r="B23" s="188"/>
      <c r="C23" s="188"/>
      <c r="D23" s="188"/>
      <c r="E23" s="328"/>
      <c r="F23" s="328"/>
      <c r="G23" s="328"/>
      <c r="H23" s="328">
        <f t="shared" si="0"/>
        <v>0</v>
      </c>
      <c r="I23" s="328" t="str">
        <f t="shared" si="1"/>
        <v/>
      </c>
      <c r="J23" s="191"/>
      <c r="K23" s="179"/>
      <c r="L23" s="179"/>
      <c r="M23" s="179"/>
      <c r="N23" s="179"/>
      <c r="O23" s="179"/>
      <c r="P23" s="186"/>
    </row>
    <row r="24" spans="1:16" ht="16.5" customHeight="1">
      <c r="A24" s="176"/>
      <c r="B24" s="188"/>
      <c r="C24" s="188"/>
      <c r="D24" s="188"/>
      <c r="E24" s="328"/>
      <c r="F24" s="328"/>
      <c r="G24" s="328"/>
      <c r="H24" s="328">
        <f t="shared" si="0"/>
        <v>0</v>
      </c>
      <c r="I24" s="328" t="str">
        <f t="shared" si="1"/>
        <v/>
      </c>
      <c r="J24" s="191"/>
      <c r="K24" s="179"/>
      <c r="L24" s="179"/>
      <c r="M24" s="179"/>
      <c r="N24" s="179"/>
      <c r="O24" s="179"/>
      <c r="P24" s="186"/>
    </row>
    <row r="25" spans="1:16" ht="16.5" customHeight="1">
      <c r="A25" s="176"/>
      <c r="B25" s="188"/>
      <c r="C25" s="188"/>
      <c r="D25" s="188"/>
      <c r="E25" s="328"/>
      <c r="F25" s="328"/>
      <c r="G25" s="328"/>
      <c r="H25" s="328">
        <f t="shared" si="0"/>
        <v>0</v>
      </c>
      <c r="I25" s="328" t="str">
        <f t="shared" si="1"/>
        <v/>
      </c>
      <c r="J25" s="191"/>
      <c r="K25" s="179"/>
      <c r="L25" s="179"/>
      <c r="M25" s="179"/>
      <c r="N25" s="179"/>
      <c r="O25" s="179"/>
      <c r="P25" s="186"/>
    </row>
    <row r="26" spans="1:16" ht="16.5" customHeight="1">
      <c r="A26" s="176"/>
      <c r="B26" s="188"/>
      <c r="C26" s="188"/>
      <c r="D26" s="188"/>
      <c r="E26" s="328"/>
      <c r="F26" s="328"/>
      <c r="G26" s="328"/>
      <c r="H26" s="328">
        <f t="shared" si="0"/>
        <v>0</v>
      </c>
      <c r="I26" s="328" t="str">
        <f t="shared" si="1"/>
        <v/>
      </c>
      <c r="J26" s="191"/>
      <c r="K26" s="179"/>
      <c r="L26" s="179"/>
      <c r="M26" s="179"/>
      <c r="N26" s="179"/>
      <c r="O26" s="179"/>
      <c r="P26" s="186"/>
    </row>
    <row r="27" spans="1:16" ht="16.5" customHeight="1">
      <c r="A27" s="176"/>
      <c r="B27" s="188"/>
      <c r="C27" s="188"/>
      <c r="D27" s="188"/>
      <c r="E27" s="328"/>
      <c r="F27" s="328"/>
      <c r="G27" s="328"/>
      <c r="H27" s="328">
        <f t="shared" si="0"/>
        <v>0</v>
      </c>
      <c r="I27" s="328" t="str">
        <f t="shared" si="1"/>
        <v/>
      </c>
      <c r="J27" s="191"/>
      <c r="K27" s="179"/>
      <c r="L27" s="179"/>
      <c r="M27" s="179"/>
      <c r="N27" s="179"/>
      <c r="O27" s="179"/>
      <c r="P27" s="186"/>
    </row>
    <row r="28" spans="1:16" ht="16.5" customHeight="1">
      <c r="A28" s="522" t="s">
        <v>334</v>
      </c>
      <c r="B28" s="523"/>
      <c r="C28" s="176"/>
      <c r="D28" s="176"/>
      <c r="E28" s="336"/>
      <c r="F28" s="328">
        <f>ROUND(SUM(F6:F27),2)</f>
        <v>0</v>
      </c>
      <c r="G28" s="328">
        <f>ROUND(SUM(G6:G27),2)</f>
        <v>0</v>
      </c>
      <c r="H28" s="328">
        <f t="shared" si="0"/>
        <v>0</v>
      </c>
      <c r="I28" s="328" t="str">
        <f t="shared" si="1"/>
        <v/>
      </c>
      <c r="J28" s="191"/>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3">
    <mergeCell ref="A1:J1"/>
    <mergeCell ref="A2:J2"/>
    <mergeCell ref="A28:B28"/>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0000"/>
    <pageSetUpPr fitToPage="1"/>
  </sheetPr>
  <dimension ref="A1:P86"/>
  <sheetViews>
    <sheetView view="pageBreakPreview" zoomScaleNormal="100" zoomScaleSheetLayoutView="100" workbookViewId="0">
      <selection activeCell="E12" sqref="E12"/>
    </sheetView>
  </sheetViews>
  <sheetFormatPr defaultColWidth="9" defaultRowHeight="15.75" customHeight="1"/>
  <cols>
    <col min="1" max="1" width="9.375" style="2" customWidth="1"/>
    <col min="2" max="2" width="28" style="2" customWidth="1"/>
    <col min="3" max="4" width="19.125" style="2" customWidth="1"/>
    <col min="5" max="5" width="20.125" style="2" customWidth="1"/>
    <col min="6" max="6" width="18" style="2" customWidth="1"/>
    <col min="7" max="16384" width="9" style="2"/>
  </cols>
  <sheetData>
    <row r="1" spans="1:16" s="15" customFormat="1" ht="30" customHeight="1">
      <c r="A1" s="519" t="s">
        <v>206</v>
      </c>
      <c r="B1" s="519"/>
      <c r="C1" s="519"/>
      <c r="D1" s="519"/>
      <c r="E1" s="519"/>
      <c r="F1" s="519"/>
    </row>
    <row r="2" spans="1:16" ht="17.25" customHeight="1">
      <c r="A2" s="518" t="str">
        <f>公用信息!A8</f>
        <v>评估基准日：2018年11月30日</v>
      </c>
      <c r="B2" s="518"/>
      <c r="C2" s="518"/>
      <c r="D2" s="518"/>
      <c r="E2" s="518"/>
      <c r="F2" s="518"/>
      <c r="G2" s="90"/>
      <c r="H2" s="90"/>
      <c r="I2" s="90"/>
      <c r="J2" s="90"/>
      <c r="K2" s="90"/>
      <c r="L2" s="90"/>
      <c r="M2" s="90"/>
      <c r="N2" s="90"/>
      <c r="O2" s="90"/>
    </row>
    <row r="3" spans="1:16" ht="17.25" customHeight="1">
      <c r="A3" s="91"/>
      <c r="B3" s="91"/>
      <c r="C3" s="91"/>
      <c r="D3" s="91"/>
      <c r="E3" s="528" t="s">
        <v>536</v>
      </c>
      <c r="F3" s="528"/>
      <c r="G3" s="90"/>
      <c r="H3" s="90"/>
      <c r="I3" s="90"/>
      <c r="J3" s="90"/>
      <c r="K3" s="90"/>
      <c r="L3" s="90"/>
      <c r="M3" s="90"/>
      <c r="N3" s="90"/>
      <c r="O3" s="90"/>
    </row>
    <row r="4" spans="1:16" ht="17.25" customHeight="1">
      <c r="A4" s="89" t="str">
        <f>公用信息!A5</f>
        <v>被评估单位：中国劳动关系学院</v>
      </c>
      <c r="B4" s="90"/>
      <c r="C4" s="90"/>
      <c r="D4" s="90"/>
      <c r="E4" s="90"/>
      <c r="F4" s="158" t="s">
        <v>291</v>
      </c>
      <c r="G4" s="90"/>
      <c r="H4" s="90"/>
      <c r="I4" s="90"/>
      <c r="J4" s="90"/>
      <c r="K4" s="90"/>
      <c r="L4" s="90"/>
      <c r="M4" s="90"/>
      <c r="N4" s="90"/>
      <c r="O4" s="90"/>
    </row>
    <row r="5" spans="1:16" s="28" customFormat="1" ht="17.25" customHeight="1">
      <c r="A5" s="209" t="s">
        <v>356</v>
      </c>
      <c r="B5" s="209" t="s">
        <v>247</v>
      </c>
      <c r="C5" s="209" t="s">
        <v>51</v>
      </c>
      <c r="D5" s="209" t="s">
        <v>52</v>
      </c>
      <c r="E5" s="215" t="s">
        <v>321</v>
      </c>
      <c r="F5" s="209" t="s">
        <v>357</v>
      </c>
      <c r="G5" s="245"/>
      <c r="H5" s="245"/>
      <c r="I5" s="245"/>
      <c r="J5" s="245"/>
      <c r="K5" s="245"/>
      <c r="L5" s="245"/>
      <c r="M5" s="245"/>
      <c r="N5" s="245"/>
      <c r="O5" s="245"/>
      <c r="P5" s="272"/>
    </row>
    <row r="6" spans="1:16" ht="17.25" customHeight="1">
      <c r="A6" s="209" t="s">
        <v>537</v>
      </c>
      <c r="B6" s="213" t="s">
        <v>68</v>
      </c>
      <c r="C6" s="329">
        <f>'4-1-1可出售-股票'!H27</f>
        <v>0</v>
      </c>
      <c r="D6" s="329">
        <f>'4-1-1可出售-股票'!I27</f>
        <v>0</v>
      </c>
      <c r="E6" s="328">
        <f>D6-C6</f>
        <v>0</v>
      </c>
      <c r="F6" s="334" t="str">
        <f>IF(C6=0,"",E6/C6*100)</f>
        <v/>
      </c>
      <c r="G6" s="179"/>
      <c r="H6" s="179"/>
      <c r="I6" s="179"/>
      <c r="J6" s="179"/>
      <c r="K6" s="179"/>
      <c r="L6" s="179"/>
      <c r="M6" s="179"/>
      <c r="N6" s="179"/>
      <c r="O6" s="179"/>
      <c r="P6" s="186"/>
    </row>
    <row r="7" spans="1:16" ht="17.25" customHeight="1">
      <c r="A7" s="209" t="s">
        <v>71</v>
      </c>
      <c r="B7" s="213" t="s">
        <v>69</v>
      </c>
      <c r="C7" s="329">
        <f>'4-1-2可出售-债券'!H28</f>
        <v>0</v>
      </c>
      <c r="D7" s="329">
        <f>'4-1-2可出售-债券'!I28</f>
        <v>0</v>
      </c>
      <c r="E7" s="328">
        <f>D7-C7</f>
        <v>0</v>
      </c>
      <c r="F7" s="334" t="str">
        <f t="shared" ref="F7:F25" si="0">IF(C7=0,"",E7/C7*100)</f>
        <v/>
      </c>
      <c r="G7" s="179"/>
      <c r="H7" s="179"/>
      <c r="I7" s="179"/>
      <c r="J7" s="179"/>
      <c r="K7" s="179"/>
      <c r="L7" s="179"/>
      <c r="M7" s="179"/>
      <c r="N7" s="179"/>
      <c r="O7" s="179"/>
      <c r="P7" s="186"/>
    </row>
    <row r="8" spans="1:16" ht="17.25" customHeight="1">
      <c r="A8" s="209" t="s">
        <v>72</v>
      </c>
      <c r="B8" s="213" t="s">
        <v>70</v>
      </c>
      <c r="C8" s="329">
        <f>'4-1-3可出售-其他'!H27</f>
        <v>0</v>
      </c>
      <c r="D8" s="329">
        <f>'4-1-3可出售-其他'!I27</f>
        <v>0</v>
      </c>
      <c r="E8" s="328">
        <f>D8-C8</f>
        <v>0</v>
      </c>
      <c r="F8" s="334" t="str">
        <f t="shared" si="0"/>
        <v/>
      </c>
      <c r="G8" s="179"/>
      <c r="H8" s="179"/>
      <c r="I8" s="179"/>
      <c r="J8" s="179"/>
      <c r="K8" s="179"/>
      <c r="L8" s="179"/>
      <c r="M8" s="179"/>
      <c r="N8" s="179"/>
      <c r="O8" s="179"/>
      <c r="P8" s="186"/>
    </row>
    <row r="9" spans="1:16" ht="17.25" customHeight="1">
      <c r="A9" s="176"/>
      <c r="B9" s="213"/>
      <c r="C9" s="329"/>
      <c r="D9" s="328"/>
      <c r="E9" s="328"/>
      <c r="F9" s="334" t="str">
        <f t="shared" si="0"/>
        <v/>
      </c>
      <c r="G9" s="179"/>
      <c r="H9" s="179"/>
      <c r="I9" s="179"/>
      <c r="J9" s="179"/>
      <c r="K9" s="179"/>
      <c r="L9" s="179"/>
      <c r="M9" s="179"/>
      <c r="N9" s="179"/>
      <c r="O9" s="179"/>
      <c r="P9" s="186"/>
    </row>
    <row r="10" spans="1:16" ht="17.25" customHeight="1">
      <c r="A10" s="176"/>
      <c r="B10" s="213"/>
      <c r="C10" s="329"/>
      <c r="D10" s="328"/>
      <c r="E10" s="328"/>
      <c r="F10" s="334" t="str">
        <f t="shared" si="0"/>
        <v/>
      </c>
      <c r="G10" s="179"/>
      <c r="H10" s="179"/>
      <c r="I10" s="179"/>
      <c r="J10" s="179"/>
      <c r="K10" s="179"/>
      <c r="L10" s="179"/>
      <c r="M10" s="179"/>
      <c r="N10" s="179"/>
      <c r="O10" s="179"/>
      <c r="P10" s="186"/>
    </row>
    <row r="11" spans="1:16" ht="17.25" customHeight="1">
      <c r="A11" s="176"/>
      <c r="B11" s="213"/>
      <c r="C11" s="329"/>
      <c r="D11" s="328"/>
      <c r="E11" s="328"/>
      <c r="F11" s="334" t="str">
        <f t="shared" si="0"/>
        <v/>
      </c>
      <c r="G11" s="179"/>
      <c r="H11" s="179"/>
      <c r="I11" s="179"/>
      <c r="J11" s="179"/>
      <c r="K11" s="179"/>
      <c r="L11" s="179"/>
      <c r="M11" s="179"/>
      <c r="N11" s="179"/>
      <c r="O11" s="179"/>
      <c r="P11" s="186"/>
    </row>
    <row r="12" spans="1:16" ht="17.25" customHeight="1">
      <c r="A12" s="176"/>
      <c r="B12" s="213"/>
      <c r="C12" s="329"/>
      <c r="D12" s="328"/>
      <c r="E12" s="328"/>
      <c r="F12" s="334" t="str">
        <f t="shared" si="0"/>
        <v/>
      </c>
      <c r="G12" s="179"/>
      <c r="H12" s="179"/>
      <c r="I12" s="179"/>
      <c r="J12" s="179"/>
      <c r="K12" s="179"/>
      <c r="L12" s="179"/>
      <c r="M12" s="179"/>
      <c r="N12" s="179"/>
      <c r="O12" s="179"/>
      <c r="P12" s="186"/>
    </row>
    <row r="13" spans="1:16" ht="17.25" customHeight="1">
      <c r="A13" s="176"/>
      <c r="B13" s="213"/>
      <c r="C13" s="329"/>
      <c r="D13" s="328"/>
      <c r="E13" s="328"/>
      <c r="F13" s="334" t="str">
        <f t="shared" si="0"/>
        <v/>
      </c>
      <c r="G13" s="179"/>
      <c r="H13" s="179"/>
      <c r="I13" s="179"/>
      <c r="J13" s="179"/>
      <c r="K13" s="179"/>
      <c r="L13" s="179"/>
      <c r="M13" s="179"/>
      <c r="N13" s="179"/>
      <c r="O13" s="179"/>
      <c r="P13" s="186"/>
    </row>
    <row r="14" spans="1:16" ht="17.25" customHeight="1">
      <c r="A14" s="176"/>
      <c r="B14" s="213"/>
      <c r="C14" s="329"/>
      <c r="D14" s="328"/>
      <c r="E14" s="328"/>
      <c r="F14" s="334" t="str">
        <f t="shared" si="0"/>
        <v/>
      </c>
      <c r="G14" s="179"/>
      <c r="H14" s="179"/>
      <c r="I14" s="179"/>
      <c r="J14" s="179"/>
      <c r="K14" s="179"/>
      <c r="L14" s="179"/>
      <c r="M14" s="179"/>
      <c r="N14" s="179"/>
      <c r="O14" s="179"/>
      <c r="P14" s="186"/>
    </row>
    <row r="15" spans="1:16" ht="17.25" customHeight="1">
      <c r="A15" s="176"/>
      <c r="B15" s="213"/>
      <c r="C15" s="329"/>
      <c r="D15" s="328"/>
      <c r="E15" s="328"/>
      <c r="F15" s="334" t="str">
        <f t="shared" si="0"/>
        <v/>
      </c>
      <c r="G15" s="179"/>
      <c r="H15" s="179"/>
      <c r="I15" s="179"/>
      <c r="J15" s="179"/>
      <c r="K15" s="179"/>
      <c r="L15" s="179"/>
      <c r="M15" s="179"/>
      <c r="N15" s="179"/>
      <c r="O15" s="179"/>
      <c r="P15" s="186"/>
    </row>
    <row r="16" spans="1:16" ht="17.25" customHeight="1">
      <c r="A16" s="176"/>
      <c r="B16" s="213"/>
      <c r="C16" s="329"/>
      <c r="D16" s="328"/>
      <c r="E16" s="328"/>
      <c r="F16" s="334" t="str">
        <f t="shared" si="0"/>
        <v/>
      </c>
      <c r="G16" s="179"/>
      <c r="H16" s="179"/>
      <c r="I16" s="179"/>
      <c r="J16" s="179"/>
      <c r="K16" s="179"/>
      <c r="L16" s="179"/>
      <c r="M16" s="179"/>
      <c r="N16" s="179"/>
      <c r="O16" s="179"/>
      <c r="P16" s="186"/>
    </row>
    <row r="17" spans="1:16" ht="17.25" customHeight="1">
      <c r="A17" s="176"/>
      <c r="B17" s="213"/>
      <c r="C17" s="329"/>
      <c r="D17" s="328"/>
      <c r="E17" s="328"/>
      <c r="F17" s="334" t="str">
        <f t="shared" si="0"/>
        <v/>
      </c>
      <c r="G17" s="179"/>
      <c r="H17" s="179"/>
      <c r="I17" s="179"/>
      <c r="J17" s="179"/>
      <c r="K17" s="179"/>
      <c r="L17" s="179"/>
      <c r="M17" s="179"/>
      <c r="N17" s="179"/>
      <c r="O17" s="179"/>
      <c r="P17" s="186"/>
    </row>
    <row r="18" spans="1:16" ht="17.25" customHeight="1">
      <c r="A18" s="176"/>
      <c r="B18" s="213"/>
      <c r="C18" s="329"/>
      <c r="D18" s="328"/>
      <c r="E18" s="328"/>
      <c r="F18" s="334" t="str">
        <f t="shared" si="0"/>
        <v/>
      </c>
      <c r="G18" s="179"/>
      <c r="H18" s="179"/>
      <c r="I18" s="179"/>
      <c r="J18" s="179"/>
      <c r="K18" s="179"/>
      <c r="L18" s="179"/>
      <c r="M18" s="179"/>
      <c r="N18" s="179"/>
      <c r="O18" s="179"/>
      <c r="P18" s="186"/>
    </row>
    <row r="19" spans="1:16" ht="17.25" customHeight="1">
      <c r="A19" s="176"/>
      <c r="B19" s="213"/>
      <c r="C19" s="329"/>
      <c r="D19" s="328"/>
      <c r="E19" s="328"/>
      <c r="F19" s="334" t="str">
        <f t="shared" si="0"/>
        <v/>
      </c>
      <c r="G19" s="179"/>
      <c r="H19" s="179"/>
      <c r="I19" s="179"/>
      <c r="J19" s="179"/>
      <c r="K19" s="179"/>
      <c r="L19" s="179"/>
      <c r="M19" s="179"/>
      <c r="N19" s="179"/>
      <c r="O19" s="179"/>
      <c r="P19" s="186"/>
    </row>
    <row r="20" spans="1:16" ht="17.25" customHeight="1">
      <c r="A20" s="176"/>
      <c r="B20" s="213"/>
      <c r="C20" s="329"/>
      <c r="D20" s="328"/>
      <c r="E20" s="328"/>
      <c r="F20" s="334" t="str">
        <f t="shared" si="0"/>
        <v/>
      </c>
      <c r="G20" s="179"/>
      <c r="H20" s="179"/>
      <c r="I20" s="179"/>
      <c r="J20" s="179"/>
      <c r="K20" s="179"/>
      <c r="L20" s="179"/>
      <c r="M20" s="179"/>
      <c r="N20" s="179"/>
      <c r="O20" s="179"/>
      <c r="P20" s="186"/>
    </row>
    <row r="21" spans="1:16" ht="17.25" customHeight="1">
      <c r="A21" s="176"/>
      <c r="B21" s="213"/>
      <c r="C21" s="329"/>
      <c r="D21" s="328"/>
      <c r="E21" s="328"/>
      <c r="F21" s="334" t="str">
        <f t="shared" si="0"/>
        <v/>
      </c>
      <c r="G21" s="179"/>
      <c r="H21" s="179"/>
      <c r="I21" s="179"/>
      <c r="J21" s="179"/>
      <c r="K21" s="179"/>
      <c r="L21" s="179"/>
      <c r="M21" s="179"/>
      <c r="N21" s="179"/>
      <c r="O21" s="179"/>
      <c r="P21" s="186"/>
    </row>
    <row r="22" spans="1:16" ht="17.25" customHeight="1">
      <c r="A22" s="176"/>
      <c r="B22" s="213"/>
      <c r="C22" s="329"/>
      <c r="D22" s="328"/>
      <c r="E22" s="328"/>
      <c r="F22" s="334" t="str">
        <f t="shared" si="0"/>
        <v/>
      </c>
      <c r="G22" s="179"/>
      <c r="H22" s="179"/>
      <c r="I22" s="179"/>
      <c r="J22" s="179"/>
      <c r="K22" s="179"/>
      <c r="L22" s="179"/>
      <c r="M22" s="179"/>
      <c r="N22" s="179"/>
      <c r="O22" s="179"/>
      <c r="P22" s="186"/>
    </row>
    <row r="23" spans="1:16" ht="17.25" customHeight="1">
      <c r="A23" s="176"/>
      <c r="B23" s="213"/>
      <c r="C23" s="329"/>
      <c r="D23" s="328"/>
      <c r="E23" s="328"/>
      <c r="F23" s="334" t="str">
        <f t="shared" si="0"/>
        <v/>
      </c>
      <c r="G23" s="179"/>
      <c r="H23" s="179"/>
      <c r="I23" s="179"/>
      <c r="J23" s="179"/>
      <c r="K23" s="179"/>
      <c r="L23" s="179"/>
      <c r="M23" s="179"/>
      <c r="N23" s="179"/>
      <c r="O23" s="179"/>
      <c r="P23" s="186"/>
    </row>
    <row r="24" spans="1:16" ht="17.25" customHeight="1">
      <c r="A24" s="176"/>
      <c r="B24" s="213"/>
      <c r="C24" s="329"/>
      <c r="D24" s="328"/>
      <c r="E24" s="328"/>
      <c r="F24" s="334" t="str">
        <f t="shared" si="0"/>
        <v/>
      </c>
      <c r="G24" s="179"/>
      <c r="H24" s="179"/>
      <c r="I24" s="179"/>
      <c r="J24" s="179"/>
      <c r="K24" s="179"/>
      <c r="L24" s="179"/>
      <c r="M24" s="179"/>
      <c r="N24" s="179"/>
      <c r="O24" s="179"/>
      <c r="P24" s="186"/>
    </row>
    <row r="25" spans="1:16" ht="17.25" customHeight="1">
      <c r="A25" s="543" t="s">
        <v>334</v>
      </c>
      <c r="B25" s="544"/>
      <c r="C25" s="329">
        <f>SUM(C6:C24)</f>
        <v>0</v>
      </c>
      <c r="D25" s="328">
        <f>SUM(D6:D24)</f>
        <v>0</v>
      </c>
      <c r="E25" s="328">
        <f>D25-C25</f>
        <v>0</v>
      </c>
      <c r="F25" s="328" t="str">
        <f t="shared" si="0"/>
        <v/>
      </c>
      <c r="G25" s="179"/>
      <c r="H25" s="179"/>
      <c r="I25" s="179"/>
      <c r="J25" s="179"/>
      <c r="K25" s="179"/>
      <c r="L25" s="179"/>
      <c r="M25" s="179"/>
      <c r="N25" s="179"/>
      <c r="O25" s="179"/>
      <c r="P25" s="186"/>
    </row>
    <row r="26" spans="1:16" ht="15.75" customHeight="1">
      <c r="A26" s="195"/>
      <c r="B26" s="179"/>
      <c r="C26" s="179"/>
      <c r="D26" s="199"/>
      <c r="E26" s="199"/>
      <c r="F26" s="325" t="s">
        <v>673</v>
      </c>
      <c r="G26" s="179"/>
      <c r="H26" s="179"/>
      <c r="I26" s="179"/>
      <c r="J26" s="179"/>
      <c r="K26" s="179"/>
      <c r="L26" s="179"/>
      <c r="M26" s="179"/>
      <c r="N26" s="179"/>
      <c r="O26" s="179"/>
      <c r="P26" s="186"/>
    </row>
    <row r="27" spans="1:16" ht="15.75" customHeight="1">
      <c r="A27" s="195"/>
      <c r="B27" s="179"/>
      <c r="C27" s="179"/>
      <c r="D27" s="179"/>
      <c r="E27" s="179"/>
      <c r="F27" s="179"/>
      <c r="G27" s="179"/>
      <c r="H27" s="179"/>
      <c r="I27" s="179"/>
      <c r="J27" s="179"/>
      <c r="K27" s="179"/>
      <c r="L27" s="179"/>
      <c r="M27" s="179"/>
      <c r="N27" s="179"/>
      <c r="O27" s="179"/>
      <c r="P27" s="186"/>
    </row>
    <row r="28" spans="1:16" ht="15.75" customHeight="1">
      <c r="A28" s="216"/>
      <c r="B28" s="216"/>
      <c r="C28" s="216"/>
      <c r="D28" s="216"/>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F1"/>
    <mergeCell ref="A2:F2"/>
    <mergeCell ref="E3:F3"/>
    <mergeCell ref="A25:B25"/>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tabColor rgb="FFFF0000"/>
    <pageSetUpPr fitToPage="1"/>
  </sheetPr>
  <dimension ref="A1:P86"/>
  <sheetViews>
    <sheetView view="pageBreakPreview" topLeftCell="A6" zoomScaleNormal="100" zoomScaleSheetLayoutView="100" workbookViewId="0">
      <selection activeCell="J26" sqref="J26"/>
    </sheetView>
  </sheetViews>
  <sheetFormatPr defaultColWidth="9" defaultRowHeight="15.75" customHeight="1"/>
  <cols>
    <col min="1" max="1" width="4.125" style="2" customWidth="1"/>
    <col min="2" max="2" width="14.875" style="2" customWidth="1"/>
    <col min="3" max="3" width="9" style="2"/>
    <col min="4" max="4" width="7.625" style="2" customWidth="1"/>
    <col min="5" max="5" width="10.625" style="2" customWidth="1"/>
    <col min="6" max="6" width="8" style="2" customWidth="1"/>
    <col min="7" max="7" width="10.875" style="2" customWidth="1"/>
    <col min="8" max="8" width="13.75" style="2" customWidth="1"/>
    <col min="9" max="9" width="12.5" style="2" customWidth="1"/>
    <col min="10" max="10" width="10.25" style="2" customWidth="1"/>
    <col min="11" max="11" width="9" style="2"/>
    <col min="12" max="12" width="12.75" style="2" customWidth="1"/>
    <col min="13" max="16384" width="9" style="2"/>
  </cols>
  <sheetData>
    <row r="1" spans="1:16" s="15" customFormat="1" ht="30" customHeight="1">
      <c r="A1" s="519" t="s">
        <v>205</v>
      </c>
      <c r="B1" s="519"/>
      <c r="C1" s="519"/>
      <c r="D1" s="519"/>
      <c r="E1" s="519"/>
      <c r="F1" s="519"/>
      <c r="G1" s="519"/>
      <c r="H1" s="519"/>
      <c r="I1" s="519"/>
      <c r="J1" s="519"/>
      <c r="K1" s="519"/>
      <c r="L1" s="519"/>
    </row>
    <row r="2" spans="1:16" ht="16.5" customHeight="1">
      <c r="A2" s="518" t="str">
        <f>公用信息!A8</f>
        <v>评估基准日：2018年11月30日</v>
      </c>
      <c r="B2" s="518"/>
      <c r="C2" s="518"/>
      <c r="D2" s="518"/>
      <c r="E2" s="518"/>
      <c r="F2" s="518"/>
      <c r="G2" s="518"/>
      <c r="H2" s="537"/>
      <c r="I2" s="537"/>
      <c r="J2" s="537"/>
      <c r="K2" s="537"/>
      <c r="L2" s="537"/>
      <c r="M2" s="90"/>
      <c r="N2" s="90"/>
      <c r="O2" s="90"/>
    </row>
    <row r="3" spans="1:16" ht="16.5" customHeight="1">
      <c r="A3" s="91"/>
      <c r="B3" s="91"/>
      <c r="C3" s="91"/>
      <c r="D3" s="91"/>
      <c r="E3" s="91"/>
      <c r="F3" s="91"/>
      <c r="G3" s="91"/>
      <c r="H3" s="157"/>
      <c r="I3" s="157"/>
      <c r="J3" s="157"/>
      <c r="K3" s="157"/>
      <c r="L3" s="155" t="s">
        <v>628</v>
      </c>
      <c r="M3" s="90"/>
      <c r="N3" s="90"/>
      <c r="O3" s="90"/>
    </row>
    <row r="4" spans="1:16" ht="16.5" customHeight="1">
      <c r="A4" s="89" t="str">
        <f>公用信息!A5</f>
        <v>被评估单位：中国劳动关系学院</v>
      </c>
      <c r="B4" s="90"/>
      <c r="C4" s="90"/>
      <c r="D4" s="90"/>
      <c r="E4" s="90"/>
      <c r="F4" s="90"/>
      <c r="G4" s="90"/>
      <c r="H4" s="90"/>
      <c r="I4" s="90"/>
      <c r="J4" s="90"/>
      <c r="K4" s="90"/>
      <c r="L4" s="156" t="s">
        <v>291</v>
      </c>
      <c r="M4" s="90"/>
      <c r="N4" s="90"/>
      <c r="O4" s="90"/>
    </row>
    <row r="5" spans="1:16" s="16" customFormat="1" ht="33" customHeight="1">
      <c r="A5" s="176" t="s">
        <v>36</v>
      </c>
      <c r="B5" s="176" t="s">
        <v>514</v>
      </c>
      <c r="C5" s="176" t="s">
        <v>533</v>
      </c>
      <c r="D5" s="176" t="s">
        <v>515</v>
      </c>
      <c r="E5" s="176" t="s">
        <v>534</v>
      </c>
      <c r="F5" s="176" t="s">
        <v>527</v>
      </c>
      <c r="G5" s="176" t="s">
        <v>535</v>
      </c>
      <c r="H5" s="176" t="s">
        <v>51</v>
      </c>
      <c r="I5" s="176" t="s">
        <v>52</v>
      </c>
      <c r="J5" s="215" t="s">
        <v>321</v>
      </c>
      <c r="K5" s="176" t="s">
        <v>357</v>
      </c>
      <c r="L5" s="176" t="s">
        <v>331</v>
      </c>
      <c r="M5" s="245"/>
      <c r="N5" s="245"/>
      <c r="O5" s="245"/>
      <c r="P5" s="265"/>
    </row>
    <row r="6" spans="1:16" ht="16.5" customHeight="1">
      <c r="A6" s="176"/>
      <c r="B6" s="188"/>
      <c r="C6" s="176"/>
      <c r="D6" s="189"/>
      <c r="E6" s="285"/>
      <c r="F6" s="285"/>
      <c r="G6" s="284"/>
      <c r="H6" s="328"/>
      <c r="I6" s="328"/>
      <c r="J6" s="328">
        <f>I6-H6</f>
        <v>0</v>
      </c>
      <c r="K6" s="334" t="str">
        <f>IF(H6=0,"",J6/H6*100)</f>
        <v/>
      </c>
      <c r="L6" s="191"/>
      <c r="M6" s="179"/>
      <c r="N6" s="179"/>
      <c r="O6" s="179"/>
      <c r="P6" s="186"/>
    </row>
    <row r="7" spans="1:16" ht="16.5" customHeight="1">
      <c r="A7" s="176"/>
      <c r="B7" s="188"/>
      <c r="C7" s="176"/>
      <c r="D7" s="189"/>
      <c r="E7" s="285"/>
      <c r="F7" s="285"/>
      <c r="G7" s="284"/>
      <c r="H7" s="328"/>
      <c r="I7" s="328"/>
      <c r="J7" s="328">
        <f t="shared" ref="J7:J27" si="0">I7-H7</f>
        <v>0</v>
      </c>
      <c r="K7" s="334" t="str">
        <f t="shared" ref="K7:K27" si="1">IF(H7=0,"",J7/H7*100)</f>
        <v/>
      </c>
      <c r="L7" s="191"/>
      <c r="M7" s="179"/>
      <c r="N7" s="179"/>
      <c r="O7" s="179"/>
      <c r="P7" s="186"/>
    </row>
    <row r="8" spans="1:16" ht="16.5" customHeight="1">
      <c r="A8" s="176"/>
      <c r="B8" s="188"/>
      <c r="C8" s="176"/>
      <c r="D8" s="189"/>
      <c r="E8" s="285"/>
      <c r="F8" s="287"/>
      <c r="G8" s="284"/>
      <c r="H8" s="328"/>
      <c r="I8" s="328"/>
      <c r="J8" s="328">
        <f t="shared" si="0"/>
        <v>0</v>
      </c>
      <c r="K8" s="334" t="str">
        <f t="shared" si="1"/>
        <v/>
      </c>
      <c r="L8" s="191"/>
      <c r="M8" s="179"/>
      <c r="N8" s="179"/>
      <c r="O8" s="179"/>
      <c r="P8" s="186"/>
    </row>
    <row r="9" spans="1:16" ht="16.5" customHeight="1">
      <c r="A9" s="176"/>
      <c r="B9" s="188"/>
      <c r="C9" s="176"/>
      <c r="D9" s="189"/>
      <c r="E9" s="285"/>
      <c r="F9" s="285"/>
      <c r="G9" s="284"/>
      <c r="H9" s="328"/>
      <c r="I9" s="328"/>
      <c r="J9" s="328">
        <f t="shared" si="0"/>
        <v>0</v>
      </c>
      <c r="K9" s="334" t="str">
        <f t="shared" si="1"/>
        <v/>
      </c>
      <c r="L9" s="191"/>
      <c r="M9" s="179"/>
      <c r="N9" s="179"/>
      <c r="O9" s="179"/>
      <c r="P9" s="186"/>
    </row>
    <row r="10" spans="1:16" ht="16.5" customHeight="1">
      <c r="A10" s="176"/>
      <c r="B10" s="188"/>
      <c r="C10" s="176"/>
      <c r="D10" s="189"/>
      <c r="E10" s="285"/>
      <c r="F10" s="285"/>
      <c r="G10" s="284"/>
      <c r="H10" s="328"/>
      <c r="I10" s="328"/>
      <c r="J10" s="328">
        <f t="shared" si="0"/>
        <v>0</v>
      </c>
      <c r="K10" s="334" t="str">
        <f t="shared" si="1"/>
        <v/>
      </c>
      <c r="L10" s="191"/>
      <c r="M10" s="179"/>
      <c r="N10" s="179"/>
      <c r="O10" s="179"/>
      <c r="P10" s="186"/>
    </row>
    <row r="11" spans="1:16" ht="16.5" customHeight="1">
      <c r="A11" s="176"/>
      <c r="B11" s="188"/>
      <c r="C11" s="176"/>
      <c r="D11" s="189"/>
      <c r="E11" s="285"/>
      <c r="F11" s="285"/>
      <c r="G11" s="284"/>
      <c r="H11" s="328"/>
      <c r="I11" s="328"/>
      <c r="J11" s="328">
        <f t="shared" si="0"/>
        <v>0</v>
      </c>
      <c r="K11" s="334" t="str">
        <f t="shared" si="1"/>
        <v/>
      </c>
      <c r="L11" s="191"/>
      <c r="M11" s="179"/>
      <c r="N11" s="179"/>
      <c r="O11" s="179"/>
      <c r="P11" s="186"/>
    </row>
    <row r="12" spans="1:16" ht="16.5" customHeight="1">
      <c r="A12" s="176"/>
      <c r="B12" s="188"/>
      <c r="C12" s="176"/>
      <c r="D12" s="189"/>
      <c r="E12" s="285"/>
      <c r="F12" s="285"/>
      <c r="G12" s="284"/>
      <c r="H12" s="328"/>
      <c r="I12" s="328"/>
      <c r="J12" s="328">
        <f t="shared" si="0"/>
        <v>0</v>
      </c>
      <c r="K12" s="334" t="str">
        <f t="shared" si="1"/>
        <v/>
      </c>
      <c r="L12" s="191"/>
      <c r="M12" s="179"/>
      <c r="N12" s="179"/>
      <c r="O12" s="179"/>
      <c r="P12" s="186"/>
    </row>
    <row r="13" spans="1:16" ht="16.5" customHeight="1">
      <c r="A13" s="176"/>
      <c r="B13" s="188"/>
      <c r="C13" s="176"/>
      <c r="D13" s="189"/>
      <c r="E13" s="285"/>
      <c r="F13" s="285"/>
      <c r="G13" s="284"/>
      <c r="H13" s="328"/>
      <c r="I13" s="328"/>
      <c r="J13" s="328">
        <f t="shared" si="0"/>
        <v>0</v>
      </c>
      <c r="K13" s="334" t="str">
        <f t="shared" si="1"/>
        <v/>
      </c>
      <c r="L13" s="191"/>
      <c r="M13" s="179"/>
      <c r="N13" s="179"/>
      <c r="O13" s="179"/>
      <c r="P13" s="186"/>
    </row>
    <row r="14" spans="1:16" ht="16.5" customHeight="1">
      <c r="A14" s="176"/>
      <c r="B14" s="188"/>
      <c r="C14" s="176"/>
      <c r="D14" s="189"/>
      <c r="E14" s="285"/>
      <c r="F14" s="285"/>
      <c r="G14" s="284"/>
      <c r="H14" s="328"/>
      <c r="I14" s="328"/>
      <c r="J14" s="328">
        <f t="shared" si="0"/>
        <v>0</v>
      </c>
      <c r="K14" s="334" t="str">
        <f t="shared" si="1"/>
        <v/>
      </c>
      <c r="L14" s="191"/>
      <c r="M14" s="179"/>
      <c r="N14" s="179"/>
      <c r="O14" s="179"/>
      <c r="P14" s="186"/>
    </row>
    <row r="15" spans="1:16" ht="16.5" customHeight="1">
      <c r="A15" s="176"/>
      <c r="B15" s="188"/>
      <c r="C15" s="176"/>
      <c r="D15" s="189"/>
      <c r="E15" s="285"/>
      <c r="F15" s="285"/>
      <c r="G15" s="284"/>
      <c r="H15" s="328"/>
      <c r="I15" s="328"/>
      <c r="J15" s="328">
        <f t="shared" si="0"/>
        <v>0</v>
      </c>
      <c r="K15" s="334" t="str">
        <f t="shared" si="1"/>
        <v/>
      </c>
      <c r="L15" s="191"/>
      <c r="M15" s="179"/>
      <c r="N15" s="179"/>
      <c r="O15" s="179"/>
      <c r="P15" s="186"/>
    </row>
    <row r="16" spans="1:16" ht="16.5" customHeight="1">
      <c r="A16" s="176"/>
      <c r="B16" s="188"/>
      <c r="C16" s="176"/>
      <c r="D16" s="189"/>
      <c r="E16" s="285"/>
      <c r="F16" s="285"/>
      <c r="G16" s="284"/>
      <c r="H16" s="328"/>
      <c r="I16" s="328"/>
      <c r="J16" s="328">
        <f t="shared" si="0"/>
        <v>0</v>
      </c>
      <c r="K16" s="334" t="str">
        <f t="shared" si="1"/>
        <v/>
      </c>
      <c r="L16" s="191"/>
      <c r="M16" s="179"/>
      <c r="N16" s="179"/>
      <c r="O16" s="179"/>
      <c r="P16" s="186"/>
    </row>
    <row r="17" spans="1:16" ht="16.5" customHeight="1">
      <c r="A17" s="176"/>
      <c r="B17" s="188"/>
      <c r="C17" s="176"/>
      <c r="D17" s="189"/>
      <c r="E17" s="285"/>
      <c r="F17" s="285"/>
      <c r="G17" s="284"/>
      <c r="H17" s="328"/>
      <c r="I17" s="328"/>
      <c r="J17" s="328">
        <f t="shared" si="0"/>
        <v>0</v>
      </c>
      <c r="K17" s="334" t="str">
        <f t="shared" si="1"/>
        <v/>
      </c>
      <c r="L17" s="191"/>
      <c r="M17" s="179"/>
      <c r="N17" s="179"/>
      <c r="O17" s="179"/>
      <c r="P17" s="186"/>
    </row>
    <row r="18" spans="1:16" ht="16.5" customHeight="1">
      <c r="A18" s="176"/>
      <c r="B18" s="188"/>
      <c r="C18" s="176"/>
      <c r="D18" s="189"/>
      <c r="E18" s="285"/>
      <c r="F18" s="285"/>
      <c r="G18" s="284"/>
      <c r="H18" s="328"/>
      <c r="I18" s="328"/>
      <c r="J18" s="328">
        <f t="shared" si="0"/>
        <v>0</v>
      </c>
      <c r="K18" s="334" t="str">
        <f t="shared" si="1"/>
        <v/>
      </c>
      <c r="L18" s="191"/>
      <c r="M18" s="179"/>
      <c r="N18" s="179"/>
      <c r="O18" s="179"/>
      <c r="P18" s="186"/>
    </row>
    <row r="19" spans="1:16" ht="16.5" customHeight="1">
      <c r="A19" s="176"/>
      <c r="B19" s="188"/>
      <c r="C19" s="176"/>
      <c r="D19" s="189"/>
      <c r="E19" s="285"/>
      <c r="F19" s="285"/>
      <c r="G19" s="284"/>
      <c r="H19" s="328"/>
      <c r="I19" s="328"/>
      <c r="J19" s="328">
        <f t="shared" si="0"/>
        <v>0</v>
      </c>
      <c r="K19" s="334" t="str">
        <f t="shared" si="1"/>
        <v/>
      </c>
      <c r="L19" s="191"/>
      <c r="M19" s="179"/>
      <c r="N19" s="179"/>
      <c r="O19" s="179"/>
      <c r="P19" s="186"/>
    </row>
    <row r="20" spans="1:16" ht="16.5" customHeight="1">
      <c r="A20" s="176"/>
      <c r="B20" s="188"/>
      <c r="C20" s="176"/>
      <c r="D20" s="189"/>
      <c r="E20" s="285"/>
      <c r="F20" s="285"/>
      <c r="G20" s="284"/>
      <c r="H20" s="328"/>
      <c r="I20" s="328"/>
      <c r="J20" s="328">
        <f t="shared" si="0"/>
        <v>0</v>
      </c>
      <c r="K20" s="334" t="str">
        <f t="shared" si="1"/>
        <v/>
      </c>
      <c r="L20" s="191"/>
      <c r="M20" s="179"/>
      <c r="N20" s="179"/>
      <c r="O20" s="179"/>
      <c r="P20" s="186"/>
    </row>
    <row r="21" spans="1:16" ht="16.5" customHeight="1">
      <c r="A21" s="176"/>
      <c r="B21" s="188"/>
      <c r="C21" s="176"/>
      <c r="D21" s="189"/>
      <c r="E21" s="285"/>
      <c r="F21" s="285"/>
      <c r="G21" s="284"/>
      <c r="H21" s="328"/>
      <c r="I21" s="328"/>
      <c r="J21" s="328">
        <f t="shared" si="0"/>
        <v>0</v>
      </c>
      <c r="K21" s="334" t="str">
        <f t="shared" si="1"/>
        <v/>
      </c>
      <c r="L21" s="191"/>
      <c r="M21" s="179"/>
      <c r="N21" s="179"/>
      <c r="O21" s="179"/>
      <c r="P21" s="186"/>
    </row>
    <row r="22" spans="1:16" ht="16.5" customHeight="1">
      <c r="A22" s="176"/>
      <c r="B22" s="188"/>
      <c r="C22" s="176"/>
      <c r="D22" s="189"/>
      <c r="E22" s="285"/>
      <c r="F22" s="285"/>
      <c r="G22" s="284"/>
      <c r="H22" s="328"/>
      <c r="I22" s="328"/>
      <c r="J22" s="328">
        <f t="shared" si="0"/>
        <v>0</v>
      </c>
      <c r="K22" s="334" t="str">
        <f t="shared" si="1"/>
        <v/>
      </c>
      <c r="L22" s="191"/>
      <c r="M22" s="179"/>
      <c r="N22" s="179"/>
      <c r="O22" s="179"/>
      <c r="P22" s="186"/>
    </row>
    <row r="23" spans="1:16" ht="16.5" customHeight="1">
      <c r="A23" s="176"/>
      <c r="B23" s="188"/>
      <c r="C23" s="176"/>
      <c r="D23" s="189"/>
      <c r="E23" s="285"/>
      <c r="F23" s="285"/>
      <c r="G23" s="284"/>
      <c r="H23" s="328"/>
      <c r="I23" s="328"/>
      <c r="J23" s="328">
        <f t="shared" si="0"/>
        <v>0</v>
      </c>
      <c r="K23" s="334" t="str">
        <f t="shared" si="1"/>
        <v/>
      </c>
      <c r="L23" s="191"/>
      <c r="M23" s="179"/>
      <c r="N23" s="179"/>
      <c r="O23" s="179"/>
      <c r="P23" s="186"/>
    </row>
    <row r="24" spans="1:16" ht="16.5" customHeight="1">
      <c r="A24" s="176"/>
      <c r="B24" s="188"/>
      <c r="C24" s="176"/>
      <c r="D24" s="189"/>
      <c r="E24" s="285"/>
      <c r="F24" s="285"/>
      <c r="G24" s="284"/>
      <c r="H24" s="328"/>
      <c r="I24" s="328"/>
      <c r="J24" s="328">
        <f t="shared" si="0"/>
        <v>0</v>
      </c>
      <c r="K24" s="334" t="str">
        <f t="shared" si="1"/>
        <v/>
      </c>
      <c r="L24" s="191"/>
      <c r="M24" s="179"/>
      <c r="N24" s="179"/>
      <c r="O24" s="179"/>
      <c r="P24" s="186"/>
    </row>
    <row r="25" spans="1:16" ht="16.5" customHeight="1">
      <c r="A25" s="560" t="s">
        <v>432</v>
      </c>
      <c r="B25" s="560"/>
      <c r="C25" s="178"/>
      <c r="D25" s="178"/>
      <c r="E25" s="284"/>
      <c r="F25" s="284" t="s">
        <v>26</v>
      </c>
      <c r="G25" s="286"/>
      <c r="H25" s="337">
        <f>ROUND(SUM(H6:H24),2)</f>
        <v>0</v>
      </c>
      <c r="I25" s="337">
        <f>ROUND(SUM(I6:I24),2)</f>
        <v>0</v>
      </c>
      <c r="J25" s="328">
        <f t="shared" si="0"/>
        <v>0</v>
      </c>
      <c r="K25" s="334" t="str">
        <f t="shared" si="1"/>
        <v/>
      </c>
      <c r="L25" s="191"/>
      <c r="M25" s="179"/>
      <c r="N25" s="179"/>
      <c r="O25" s="179"/>
      <c r="P25" s="186"/>
    </row>
    <row r="26" spans="1:16" ht="16.5" customHeight="1">
      <c r="A26" s="560" t="s">
        <v>529</v>
      </c>
      <c r="B26" s="560"/>
      <c r="C26" s="178"/>
      <c r="D26" s="178"/>
      <c r="E26" s="284"/>
      <c r="F26" s="284" t="s">
        <v>26</v>
      </c>
      <c r="G26" s="286"/>
      <c r="H26" s="337"/>
      <c r="I26" s="337"/>
      <c r="J26" s="328">
        <f t="shared" si="0"/>
        <v>0</v>
      </c>
      <c r="K26" s="334" t="str">
        <f t="shared" si="1"/>
        <v/>
      </c>
      <c r="L26" s="191"/>
      <c r="M26" s="179"/>
      <c r="N26" s="179"/>
      <c r="O26" s="179"/>
      <c r="P26" s="186"/>
    </row>
    <row r="27" spans="1:16" ht="16.5" customHeight="1">
      <c r="A27" s="546" t="s">
        <v>432</v>
      </c>
      <c r="B27" s="546"/>
      <c r="C27" s="191"/>
      <c r="D27" s="191"/>
      <c r="E27" s="284"/>
      <c r="F27" s="284" t="s">
        <v>26</v>
      </c>
      <c r="G27" s="286"/>
      <c r="H27" s="337">
        <f>H25-H26</f>
        <v>0</v>
      </c>
      <c r="I27" s="337">
        <f>I25-I26</f>
        <v>0</v>
      </c>
      <c r="J27" s="328">
        <f t="shared" si="0"/>
        <v>0</v>
      </c>
      <c r="K27" s="334" t="str">
        <f t="shared" si="1"/>
        <v/>
      </c>
      <c r="L27" s="191"/>
      <c r="M27" s="179"/>
      <c r="N27" s="179"/>
      <c r="O27" s="179"/>
      <c r="P27" s="186"/>
    </row>
    <row r="28" spans="1:16" ht="15.75" customHeight="1">
      <c r="A28" s="234"/>
      <c r="B28" s="234"/>
      <c r="C28" s="234"/>
      <c r="D28" s="234"/>
      <c r="E28" s="197"/>
      <c r="F28" s="197"/>
      <c r="G28" s="185"/>
      <c r="H28" s="185"/>
      <c r="I28" s="185"/>
      <c r="J28" s="185"/>
      <c r="K28" s="185"/>
      <c r="L28" s="185"/>
      <c r="M28" s="179"/>
      <c r="N28" s="179"/>
      <c r="O28" s="179"/>
      <c r="P28" s="186"/>
    </row>
    <row r="29" spans="1:16" ht="15.75" customHeight="1">
      <c r="A29" s="198"/>
      <c r="B29" s="199"/>
      <c r="C29" s="199"/>
      <c r="D29" s="199"/>
      <c r="E29" s="199"/>
      <c r="F29" s="199"/>
      <c r="G29" s="199"/>
      <c r="H29" s="199"/>
      <c r="I29" s="199"/>
      <c r="J29" s="199"/>
      <c r="K29" s="199"/>
      <c r="L29" s="179"/>
      <c r="M29" s="179"/>
      <c r="N29" s="179"/>
      <c r="O29" s="179"/>
      <c r="P29" s="186"/>
    </row>
    <row r="30" spans="1:16" ht="15.75" customHeight="1">
      <c r="A30" s="199"/>
      <c r="B30" s="199"/>
      <c r="C30" s="199"/>
      <c r="D30" s="199"/>
      <c r="E30" s="199"/>
      <c r="F30" s="199"/>
      <c r="G30" s="199"/>
      <c r="H30" s="199"/>
      <c r="I30" s="199"/>
      <c r="J30" s="199"/>
      <c r="K30" s="199"/>
      <c r="L30" s="179"/>
      <c r="M30" s="179"/>
      <c r="N30" s="179"/>
      <c r="O30" s="179"/>
      <c r="P30" s="186"/>
    </row>
    <row r="31" spans="1:16" ht="15.75" customHeight="1">
      <c r="A31" s="199"/>
      <c r="B31" s="199"/>
      <c r="C31" s="199"/>
      <c r="D31" s="199"/>
      <c r="E31" s="199"/>
      <c r="F31" s="199"/>
      <c r="G31" s="199"/>
      <c r="H31" s="199"/>
      <c r="I31" s="199"/>
      <c r="J31" s="199"/>
      <c r="K31" s="19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5">
    <mergeCell ref="A26:B26"/>
    <mergeCell ref="A27:B27"/>
    <mergeCell ref="A1:L1"/>
    <mergeCell ref="A2:L2"/>
    <mergeCell ref="A25:B25"/>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0000"/>
    <pageSetUpPr fitToPage="1"/>
  </sheetPr>
  <dimension ref="A1:P86"/>
  <sheetViews>
    <sheetView view="pageBreakPreview" topLeftCell="A7" zoomScaleNormal="100" zoomScaleSheetLayoutView="100" workbookViewId="0">
      <selection activeCell="J27" sqref="J27"/>
    </sheetView>
  </sheetViews>
  <sheetFormatPr defaultColWidth="9" defaultRowHeight="15.75" customHeight="1"/>
  <cols>
    <col min="1" max="1" width="4.375" style="2" customWidth="1"/>
    <col min="2" max="2" width="17.25" style="2" customWidth="1"/>
    <col min="3" max="3" width="8.25" style="2" customWidth="1"/>
    <col min="4" max="4" width="7.875" style="2" customWidth="1"/>
    <col min="5" max="5" width="9" style="2"/>
    <col min="6" max="6" width="9.375" style="2" bestFit="1" customWidth="1"/>
    <col min="7" max="7" width="13.125" style="2" customWidth="1"/>
    <col min="8" max="8" width="11.75" style="2" customWidth="1"/>
    <col min="9" max="9" width="12.125" style="2" customWidth="1"/>
    <col min="10" max="11" width="8.625" style="2" customWidth="1"/>
    <col min="12" max="12" width="9.75" style="2" customWidth="1"/>
    <col min="13" max="16384" width="9" style="2"/>
  </cols>
  <sheetData>
    <row r="1" spans="1:16" s="15" customFormat="1" ht="30" customHeight="1">
      <c r="A1" s="519" t="s">
        <v>204</v>
      </c>
      <c r="B1" s="519"/>
      <c r="C1" s="519"/>
      <c r="D1" s="519"/>
      <c r="E1" s="519"/>
      <c r="F1" s="519"/>
      <c r="G1" s="519"/>
      <c r="H1" s="519"/>
      <c r="I1" s="519"/>
      <c r="J1" s="519"/>
      <c r="K1" s="519"/>
      <c r="L1" s="519"/>
    </row>
    <row r="2" spans="1:16" ht="16.5" customHeight="1">
      <c r="A2" s="518" t="str">
        <f>公用信息!A8</f>
        <v>评估基准日：2018年11月30日</v>
      </c>
      <c r="B2" s="518"/>
      <c r="C2" s="518"/>
      <c r="D2" s="518"/>
      <c r="E2" s="518"/>
      <c r="F2" s="518"/>
      <c r="G2" s="518"/>
      <c r="H2" s="518"/>
      <c r="I2" s="537"/>
      <c r="J2" s="537"/>
      <c r="K2" s="537"/>
      <c r="L2" s="537"/>
      <c r="M2" s="157"/>
      <c r="N2" s="90"/>
      <c r="O2" s="90"/>
    </row>
    <row r="3" spans="1:16" ht="16.5" customHeight="1">
      <c r="A3" s="91"/>
      <c r="B3" s="91"/>
      <c r="C3" s="91"/>
      <c r="D3" s="91"/>
      <c r="E3" s="91"/>
      <c r="F3" s="91"/>
      <c r="G3" s="91"/>
      <c r="H3" s="91"/>
      <c r="I3" s="157"/>
      <c r="J3" s="157"/>
      <c r="K3" s="157"/>
      <c r="L3" s="155" t="s">
        <v>530</v>
      </c>
      <c r="M3" s="157"/>
      <c r="N3" s="90"/>
      <c r="O3" s="90"/>
    </row>
    <row r="4" spans="1:16" ht="16.5" customHeight="1">
      <c r="A4" s="89" t="str">
        <f>公用信息!A5</f>
        <v>被评估单位：中国劳动关系学院</v>
      </c>
      <c r="B4" s="90"/>
      <c r="C4" s="90"/>
      <c r="D4" s="90"/>
      <c r="E4" s="90"/>
      <c r="F4" s="90"/>
      <c r="G4" s="90"/>
      <c r="H4" s="90"/>
      <c r="I4" s="90"/>
      <c r="J4" s="90"/>
      <c r="K4" s="90"/>
      <c r="L4" s="156" t="s">
        <v>291</v>
      </c>
      <c r="M4" s="90"/>
      <c r="N4" s="90"/>
      <c r="O4" s="90"/>
    </row>
    <row r="5" spans="1:16" s="16" customFormat="1" ht="16.5" customHeight="1">
      <c r="A5" s="176" t="s">
        <v>36</v>
      </c>
      <c r="B5" s="176" t="s">
        <v>514</v>
      </c>
      <c r="C5" s="176" t="s">
        <v>348</v>
      </c>
      <c r="D5" s="176" t="s">
        <v>531</v>
      </c>
      <c r="E5" s="176" t="s">
        <v>349</v>
      </c>
      <c r="F5" s="176" t="s">
        <v>350</v>
      </c>
      <c r="G5" s="176" t="s">
        <v>532</v>
      </c>
      <c r="H5" s="176" t="s">
        <v>51</v>
      </c>
      <c r="I5" s="176" t="s">
        <v>52</v>
      </c>
      <c r="J5" s="215" t="s">
        <v>321</v>
      </c>
      <c r="K5" s="176" t="s">
        <v>357</v>
      </c>
      <c r="L5" s="176" t="s">
        <v>331</v>
      </c>
      <c r="M5" s="245"/>
      <c r="N5" s="245"/>
      <c r="O5" s="245"/>
      <c r="P5" s="265"/>
    </row>
    <row r="6" spans="1:16" ht="16.5" customHeight="1">
      <c r="A6" s="176"/>
      <c r="B6" s="188"/>
      <c r="C6" s="176"/>
      <c r="D6" s="189"/>
      <c r="E6" s="189"/>
      <c r="F6" s="176"/>
      <c r="G6" s="336"/>
      <c r="H6" s="328"/>
      <c r="I6" s="328"/>
      <c r="J6" s="328">
        <f>I6-H6</f>
        <v>0</v>
      </c>
      <c r="K6" s="334" t="str">
        <f>IF(H6=0,"",J6/H6*100)</f>
        <v/>
      </c>
      <c r="L6" s="191"/>
      <c r="M6" s="179"/>
      <c r="N6" s="179"/>
      <c r="O6" s="179"/>
      <c r="P6" s="186"/>
    </row>
    <row r="7" spans="1:16" ht="16.5" customHeight="1">
      <c r="A7" s="176"/>
      <c r="B7" s="188"/>
      <c r="C7" s="176"/>
      <c r="D7" s="189"/>
      <c r="E7" s="189"/>
      <c r="F7" s="176"/>
      <c r="G7" s="336"/>
      <c r="H7" s="328"/>
      <c r="I7" s="328"/>
      <c r="J7" s="328">
        <f t="shared" ref="J7:J28" si="0">I7-H7</f>
        <v>0</v>
      </c>
      <c r="K7" s="334" t="str">
        <f t="shared" ref="K7:K28" si="1">IF(H7=0,"",J7/H7*100)</f>
        <v/>
      </c>
      <c r="L7" s="191"/>
      <c r="M7" s="179"/>
      <c r="N7" s="179"/>
      <c r="O7" s="179"/>
      <c r="P7" s="186"/>
    </row>
    <row r="8" spans="1:16" ht="16.5" customHeight="1">
      <c r="A8" s="176"/>
      <c r="B8" s="188"/>
      <c r="C8" s="176"/>
      <c r="D8" s="189"/>
      <c r="E8" s="189"/>
      <c r="F8" s="176"/>
      <c r="G8" s="336"/>
      <c r="H8" s="328"/>
      <c r="I8" s="328"/>
      <c r="J8" s="328">
        <f t="shared" si="0"/>
        <v>0</v>
      </c>
      <c r="K8" s="334" t="str">
        <f t="shared" si="1"/>
        <v/>
      </c>
      <c r="L8" s="191"/>
      <c r="M8" s="179"/>
      <c r="N8" s="179"/>
      <c r="O8" s="179"/>
      <c r="P8" s="186"/>
    </row>
    <row r="9" spans="1:16" ht="16.5" customHeight="1">
      <c r="A9" s="176"/>
      <c r="B9" s="188"/>
      <c r="C9" s="176"/>
      <c r="D9" s="189"/>
      <c r="E9" s="189"/>
      <c r="F9" s="176"/>
      <c r="G9" s="336"/>
      <c r="H9" s="328"/>
      <c r="I9" s="328"/>
      <c r="J9" s="328">
        <f t="shared" si="0"/>
        <v>0</v>
      </c>
      <c r="K9" s="334" t="str">
        <f t="shared" si="1"/>
        <v/>
      </c>
      <c r="L9" s="191"/>
      <c r="M9" s="179"/>
      <c r="N9" s="179"/>
      <c r="O9" s="179"/>
      <c r="P9" s="186"/>
    </row>
    <row r="10" spans="1:16" ht="16.5" customHeight="1">
      <c r="A10" s="176"/>
      <c r="B10" s="188"/>
      <c r="C10" s="176"/>
      <c r="D10" s="189"/>
      <c r="E10" s="189"/>
      <c r="F10" s="176"/>
      <c r="G10" s="336"/>
      <c r="H10" s="328"/>
      <c r="I10" s="328"/>
      <c r="J10" s="328">
        <f t="shared" si="0"/>
        <v>0</v>
      </c>
      <c r="K10" s="334" t="str">
        <f t="shared" si="1"/>
        <v/>
      </c>
      <c r="L10" s="191"/>
      <c r="M10" s="179"/>
      <c r="N10" s="179"/>
      <c r="O10" s="179"/>
      <c r="P10" s="186"/>
    </row>
    <row r="11" spans="1:16" ht="16.5" customHeight="1">
      <c r="A11" s="176"/>
      <c r="B11" s="188"/>
      <c r="C11" s="176"/>
      <c r="D11" s="189"/>
      <c r="E11" s="189"/>
      <c r="F11" s="176"/>
      <c r="G11" s="336"/>
      <c r="H11" s="328"/>
      <c r="I11" s="328"/>
      <c r="J11" s="328">
        <f t="shared" si="0"/>
        <v>0</v>
      </c>
      <c r="K11" s="334" t="str">
        <f t="shared" si="1"/>
        <v/>
      </c>
      <c r="L11" s="191"/>
      <c r="M11" s="179"/>
      <c r="N11" s="179"/>
      <c r="O11" s="179"/>
      <c r="P11" s="186"/>
    </row>
    <row r="12" spans="1:16" ht="16.5" customHeight="1">
      <c r="A12" s="176"/>
      <c r="B12" s="188"/>
      <c r="C12" s="176"/>
      <c r="D12" s="189"/>
      <c r="E12" s="189"/>
      <c r="F12" s="176"/>
      <c r="G12" s="336"/>
      <c r="H12" s="328"/>
      <c r="I12" s="328"/>
      <c r="J12" s="328">
        <f t="shared" si="0"/>
        <v>0</v>
      </c>
      <c r="K12" s="334" t="str">
        <f t="shared" si="1"/>
        <v/>
      </c>
      <c r="L12" s="191"/>
      <c r="M12" s="179"/>
      <c r="N12" s="179"/>
      <c r="O12" s="179"/>
      <c r="P12" s="186"/>
    </row>
    <row r="13" spans="1:16" ht="16.5" customHeight="1">
      <c r="A13" s="176"/>
      <c r="B13" s="188"/>
      <c r="C13" s="176"/>
      <c r="D13" s="189"/>
      <c r="E13" s="189"/>
      <c r="F13" s="176"/>
      <c r="G13" s="336"/>
      <c r="H13" s="328"/>
      <c r="I13" s="328"/>
      <c r="J13" s="328">
        <f t="shared" si="0"/>
        <v>0</v>
      </c>
      <c r="K13" s="334" t="str">
        <f t="shared" si="1"/>
        <v/>
      </c>
      <c r="L13" s="191"/>
      <c r="M13" s="179"/>
      <c r="N13" s="179"/>
      <c r="O13" s="179"/>
      <c r="P13" s="186"/>
    </row>
    <row r="14" spans="1:16" ht="16.5" customHeight="1">
      <c r="A14" s="176"/>
      <c r="B14" s="188"/>
      <c r="C14" s="176"/>
      <c r="D14" s="189"/>
      <c r="E14" s="189"/>
      <c r="F14" s="176"/>
      <c r="G14" s="336"/>
      <c r="H14" s="328"/>
      <c r="I14" s="328"/>
      <c r="J14" s="328">
        <f t="shared" si="0"/>
        <v>0</v>
      </c>
      <c r="K14" s="334" t="str">
        <f t="shared" si="1"/>
        <v/>
      </c>
      <c r="L14" s="191"/>
      <c r="M14" s="179"/>
      <c r="N14" s="179"/>
      <c r="O14" s="179"/>
      <c r="P14" s="186"/>
    </row>
    <row r="15" spans="1:16" ht="16.5" customHeight="1">
      <c r="A15" s="176"/>
      <c r="B15" s="188"/>
      <c r="C15" s="176"/>
      <c r="D15" s="189"/>
      <c r="E15" s="189"/>
      <c r="F15" s="176"/>
      <c r="G15" s="336"/>
      <c r="H15" s="328"/>
      <c r="I15" s="328"/>
      <c r="J15" s="328">
        <f t="shared" si="0"/>
        <v>0</v>
      </c>
      <c r="K15" s="334" t="str">
        <f t="shared" si="1"/>
        <v/>
      </c>
      <c r="L15" s="191"/>
      <c r="M15" s="179"/>
      <c r="N15" s="179"/>
      <c r="O15" s="179"/>
      <c r="P15" s="186"/>
    </row>
    <row r="16" spans="1:16" ht="16.5" customHeight="1">
      <c r="A16" s="176"/>
      <c r="B16" s="188"/>
      <c r="C16" s="176"/>
      <c r="D16" s="189"/>
      <c r="E16" s="189"/>
      <c r="F16" s="176"/>
      <c r="G16" s="336"/>
      <c r="H16" s="328"/>
      <c r="I16" s="328"/>
      <c r="J16" s="328">
        <f t="shared" si="0"/>
        <v>0</v>
      </c>
      <c r="K16" s="334" t="str">
        <f t="shared" si="1"/>
        <v/>
      </c>
      <c r="L16" s="191"/>
      <c r="M16" s="179"/>
      <c r="N16" s="179"/>
      <c r="O16" s="179"/>
      <c r="P16" s="186"/>
    </row>
    <row r="17" spans="1:16" ht="16.5" customHeight="1">
      <c r="A17" s="176"/>
      <c r="B17" s="188"/>
      <c r="C17" s="176"/>
      <c r="D17" s="189"/>
      <c r="E17" s="189"/>
      <c r="F17" s="176"/>
      <c r="G17" s="336"/>
      <c r="H17" s="328"/>
      <c r="I17" s="328"/>
      <c r="J17" s="328">
        <f t="shared" si="0"/>
        <v>0</v>
      </c>
      <c r="K17" s="334" t="str">
        <f t="shared" si="1"/>
        <v/>
      </c>
      <c r="L17" s="191"/>
      <c r="M17" s="179"/>
      <c r="N17" s="179"/>
      <c r="O17" s="179"/>
      <c r="P17" s="186"/>
    </row>
    <row r="18" spans="1:16" ht="16.5" customHeight="1">
      <c r="A18" s="176"/>
      <c r="B18" s="188"/>
      <c r="C18" s="176"/>
      <c r="D18" s="189"/>
      <c r="E18" s="189"/>
      <c r="F18" s="176"/>
      <c r="G18" s="336"/>
      <c r="H18" s="328"/>
      <c r="I18" s="328"/>
      <c r="J18" s="328">
        <f t="shared" si="0"/>
        <v>0</v>
      </c>
      <c r="K18" s="334" t="str">
        <f t="shared" si="1"/>
        <v/>
      </c>
      <c r="L18" s="191"/>
      <c r="M18" s="179"/>
      <c r="N18" s="179"/>
      <c r="O18" s="179"/>
      <c r="P18" s="186"/>
    </row>
    <row r="19" spans="1:16" ht="16.5" customHeight="1">
      <c r="A19" s="176"/>
      <c r="B19" s="188"/>
      <c r="C19" s="176"/>
      <c r="D19" s="189"/>
      <c r="E19" s="189"/>
      <c r="F19" s="176"/>
      <c r="G19" s="336"/>
      <c r="H19" s="328"/>
      <c r="I19" s="328"/>
      <c r="J19" s="328">
        <f t="shared" si="0"/>
        <v>0</v>
      </c>
      <c r="K19" s="334" t="str">
        <f t="shared" si="1"/>
        <v/>
      </c>
      <c r="L19" s="191"/>
      <c r="M19" s="179"/>
      <c r="N19" s="179"/>
      <c r="O19" s="179"/>
      <c r="P19" s="186"/>
    </row>
    <row r="20" spans="1:16" ht="16.5" customHeight="1">
      <c r="A20" s="176"/>
      <c r="B20" s="188"/>
      <c r="C20" s="176"/>
      <c r="D20" s="189"/>
      <c r="E20" s="189"/>
      <c r="F20" s="176"/>
      <c r="G20" s="336"/>
      <c r="H20" s="328"/>
      <c r="I20" s="328"/>
      <c r="J20" s="328">
        <f t="shared" si="0"/>
        <v>0</v>
      </c>
      <c r="K20" s="334" t="str">
        <f t="shared" si="1"/>
        <v/>
      </c>
      <c r="L20" s="191"/>
      <c r="M20" s="179"/>
      <c r="N20" s="179"/>
      <c r="O20" s="179"/>
      <c r="P20" s="186"/>
    </row>
    <row r="21" spans="1:16" ht="16.5" customHeight="1">
      <c r="A21" s="176"/>
      <c r="B21" s="188"/>
      <c r="C21" s="176"/>
      <c r="D21" s="189"/>
      <c r="E21" s="189"/>
      <c r="F21" s="176"/>
      <c r="G21" s="336"/>
      <c r="H21" s="328"/>
      <c r="I21" s="328"/>
      <c r="J21" s="328">
        <f t="shared" si="0"/>
        <v>0</v>
      </c>
      <c r="K21" s="334" t="str">
        <f t="shared" si="1"/>
        <v/>
      </c>
      <c r="L21" s="191"/>
      <c r="M21" s="179"/>
      <c r="N21" s="179"/>
      <c r="O21" s="179"/>
      <c r="P21" s="186"/>
    </row>
    <row r="22" spans="1:16" ht="16.5" customHeight="1">
      <c r="A22" s="176"/>
      <c r="B22" s="188"/>
      <c r="C22" s="176"/>
      <c r="D22" s="189"/>
      <c r="E22" s="189"/>
      <c r="F22" s="176"/>
      <c r="G22" s="336"/>
      <c r="H22" s="328"/>
      <c r="I22" s="328"/>
      <c r="J22" s="328">
        <f t="shared" si="0"/>
        <v>0</v>
      </c>
      <c r="K22" s="334" t="str">
        <f t="shared" si="1"/>
        <v/>
      </c>
      <c r="L22" s="191"/>
      <c r="M22" s="179"/>
      <c r="N22" s="179"/>
      <c r="O22" s="179"/>
      <c r="P22" s="186"/>
    </row>
    <row r="23" spans="1:16" ht="16.5" customHeight="1">
      <c r="A23" s="176"/>
      <c r="B23" s="188"/>
      <c r="C23" s="176"/>
      <c r="D23" s="189"/>
      <c r="E23" s="189"/>
      <c r="F23" s="176"/>
      <c r="G23" s="336"/>
      <c r="H23" s="328"/>
      <c r="I23" s="328"/>
      <c r="J23" s="328">
        <f t="shared" si="0"/>
        <v>0</v>
      </c>
      <c r="K23" s="334" t="str">
        <f t="shared" si="1"/>
        <v/>
      </c>
      <c r="L23" s="191"/>
      <c r="M23" s="179"/>
      <c r="N23" s="179"/>
      <c r="O23" s="179"/>
      <c r="P23" s="186"/>
    </row>
    <row r="24" spans="1:16" ht="16.5" customHeight="1">
      <c r="A24" s="176"/>
      <c r="B24" s="188"/>
      <c r="C24" s="176"/>
      <c r="D24" s="189"/>
      <c r="E24" s="189"/>
      <c r="F24" s="176"/>
      <c r="G24" s="336"/>
      <c r="H24" s="328"/>
      <c r="I24" s="328"/>
      <c r="J24" s="328">
        <f t="shared" si="0"/>
        <v>0</v>
      </c>
      <c r="K24" s="334" t="str">
        <f t="shared" si="1"/>
        <v/>
      </c>
      <c r="L24" s="191"/>
      <c r="M24" s="179"/>
      <c r="N24" s="179"/>
      <c r="O24" s="179"/>
      <c r="P24" s="186"/>
    </row>
    <row r="25" spans="1:16" ht="16.5" customHeight="1">
      <c r="A25" s="176"/>
      <c r="B25" s="188"/>
      <c r="C25" s="176"/>
      <c r="D25" s="189"/>
      <c r="E25" s="189"/>
      <c r="F25" s="176"/>
      <c r="G25" s="336"/>
      <c r="H25" s="328"/>
      <c r="I25" s="328"/>
      <c r="J25" s="328">
        <f t="shared" si="0"/>
        <v>0</v>
      </c>
      <c r="K25" s="334" t="str">
        <f t="shared" si="1"/>
        <v/>
      </c>
      <c r="L25" s="191"/>
      <c r="M25" s="179"/>
      <c r="N25" s="179"/>
      <c r="O25" s="179"/>
      <c r="P25" s="186"/>
    </row>
    <row r="26" spans="1:16" ht="17.25" customHeight="1">
      <c r="A26" s="543" t="s">
        <v>432</v>
      </c>
      <c r="B26" s="544"/>
      <c r="C26" s="190"/>
      <c r="D26" s="178"/>
      <c r="E26" s="178"/>
      <c r="F26" s="210" t="s">
        <v>26</v>
      </c>
      <c r="G26" s="337"/>
      <c r="H26" s="337">
        <f>ROUND(SUM(H6:H25),2)</f>
        <v>0</v>
      </c>
      <c r="I26" s="337">
        <f>ROUND(SUM(I6:I25),2)</f>
        <v>0</v>
      </c>
      <c r="J26" s="328">
        <f t="shared" si="0"/>
        <v>0</v>
      </c>
      <c r="K26" s="334" t="str">
        <f t="shared" si="1"/>
        <v/>
      </c>
      <c r="L26" s="191"/>
      <c r="M26" s="179"/>
      <c r="N26" s="179"/>
      <c r="O26" s="179"/>
      <c r="P26" s="186"/>
    </row>
    <row r="27" spans="1:16" ht="17.25" customHeight="1">
      <c r="A27" s="543" t="s">
        <v>529</v>
      </c>
      <c r="B27" s="544"/>
      <c r="C27" s="190"/>
      <c r="D27" s="178"/>
      <c r="E27" s="178"/>
      <c r="F27" s="210" t="s">
        <v>26</v>
      </c>
      <c r="G27" s="337"/>
      <c r="H27" s="337"/>
      <c r="I27" s="337"/>
      <c r="J27" s="328">
        <f t="shared" si="0"/>
        <v>0</v>
      </c>
      <c r="K27" s="334" t="str">
        <f t="shared" si="1"/>
        <v/>
      </c>
      <c r="L27" s="191"/>
      <c r="M27" s="179"/>
      <c r="N27" s="179"/>
      <c r="O27" s="179"/>
      <c r="P27" s="186"/>
    </row>
    <row r="28" spans="1:16" ht="17.25" customHeight="1">
      <c r="A28" s="543" t="s">
        <v>432</v>
      </c>
      <c r="B28" s="544"/>
      <c r="C28" s="190"/>
      <c r="D28" s="178"/>
      <c r="E28" s="178"/>
      <c r="F28" s="210" t="s">
        <v>26</v>
      </c>
      <c r="G28" s="337"/>
      <c r="H28" s="337">
        <f>H26-H27</f>
        <v>0</v>
      </c>
      <c r="I28" s="337">
        <f>I26-I27</f>
        <v>0</v>
      </c>
      <c r="J28" s="328">
        <f t="shared" si="0"/>
        <v>0</v>
      </c>
      <c r="K28" s="334" t="str">
        <f t="shared" si="1"/>
        <v/>
      </c>
      <c r="L28" s="191"/>
      <c r="M28" s="179"/>
      <c r="N28" s="179"/>
      <c r="O28" s="179"/>
      <c r="P28" s="186"/>
    </row>
    <row r="29" spans="1:16" ht="15.75" customHeight="1">
      <c r="A29" s="193"/>
      <c r="B29" s="193"/>
      <c r="C29" s="193"/>
      <c r="D29" s="193"/>
      <c r="E29" s="216"/>
      <c r="F29" s="216"/>
      <c r="G29" s="185"/>
      <c r="H29" s="185"/>
      <c r="I29" s="185"/>
      <c r="J29" s="185"/>
      <c r="K29" s="185"/>
      <c r="L29" s="185"/>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5">
    <mergeCell ref="A26:B26"/>
    <mergeCell ref="A1:L1"/>
    <mergeCell ref="A2:L2"/>
    <mergeCell ref="A28:B28"/>
    <mergeCell ref="A27:B27"/>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0000"/>
    <pageSetUpPr fitToPage="1"/>
  </sheetPr>
  <dimension ref="A1:P86"/>
  <sheetViews>
    <sheetView view="pageBreakPreview" topLeftCell="A6" zoomScaleNormal="100" zoomScaleSheetLayoutView="100" workbookViewId="0">
      <selection activeCell="J26" sqref="J26"/>
    </sheetView>
  </sheetViews>
  <sheetFormatPr defaultColWidth="9" defaultRowHeight="15.75" customHeight="1"/>
  <cols>
    <col min="1" max="1" width="5.625" style="2" customWidth="1"/>
    <col min="2" max="2" width="15.125" style="2" customWidth="1"/>
    <col min="3" max="3" width="12.375" style="2" customWidth="1"/>
    <col min="4" max="4" width="7.875" style="2" customWidth="1"/>
    <col min="5" max="5" width="6.875" style="2" customWidth="1"/>
    <col min="6" max="6" width="8.625" style="2" customWidth="1"/>
    <col min="7" max="7" width="10.75" style="2" customWidth="1"/>
    <col min="8" max="8" width="13.125" style="2" bestFit="1" customWidth="1"/>
    <col min="9" max="9" width="14.375" style="2" customWidth="1"/>
    <col min="10" max="10" width="8.75" style="2" customWidth="1"/>
    <col min="11" max="11" width="9" style="2"/>
    <col min="12" max="12" width="10.125" style="2" customWidth="1"/>
    <col min="13" max="16384" width="9" style="2"/>
  </cols>
  <sheetData>
    <row r="1" spans="1:16" s="15" customFormat="1" ht="30" customHeight="1">
      <c r="A1" s="519" t="s">
        <v>273</v>
      </c>
      <c r="B1" s="519"/>
      <c r="C1" s="519"/>
      <c r="D1" s="519"/>
      <c r="E1" s="519"/>
      <c r="F1" s="519"/>
      <c r="G1" s="519"/>
      <c r="H1" s="519"/>
      <c r="I1" s="519"/>
      <c r="J1" s="519"/>
      <c r="K1" s="519"/>
      <c r="L1" s="519"/>
    </row>
    <row r="2" spans="1:16" ht="16.5" customHeight="1">
      <c r="A2" s="518" t="str">
        <f>公用信息!A8</f>
        <v>评估基准日：2018年11月30日</v>
      </c>
      <c r="B2" s="518"/>
      <c r="C2" s="518"/>
      <c r="D2" s="518"/>
      <c r="E2" s="518"/>
      <c r="F2" s="518"/>
      <c r="G2" s="518"/>
      <c r="H2" s="537"/>
      <c r="I2" s="537"/>
      <c r="J2" s="537"/>
      <c r="K2" s="537"/>
      <c r="L2" s="537"/>
      <c r="M2" s="90"/>
      <c r="N2" s="90"/>
      <c r="O2" s="90"/>
    </row>
    <row r="3" spans="1:16" ht="16.5" customHeight="1">
      <c r="A3" s="91"/>
      <c r="B3" s="91"/>
      <c r="C3" s="91"/>
      <c r="D3" s="91"/>
      <c r="E3" s="91"/>
      <c r="F3" s="91"/>
      <c r="G3" s="91"/>
      <c r="H3" s="157"/>
      <c r="I3" s="157"/>
      <c r="J3" s="157"/>
      <c r="K3" s="157"/>
      <c r="L3" s="155" t="s">
        <v>627</v>
      </c>
      <c r="M3" s="90"/>
      <c r="N3" s="90"/>
      <c r="O3" s="90"/>
    </row>
    <row r="4" spans="1:16" ht="16.5" customHeight="1">
      <c r="A4" s="89" t="str">
        <f>公用信息!A5</f>
        <v>被评估单位：中国劳动关系学院</v>
      </c>
      <c r="B4" s="90"/>
      <c r="C4" s="90"/>
      <c r="D4" s="90"/>
      <c r="E4" s="90"/>
      <c r="F4" s="90"/>
      <c r="G4" s="90"/>
      <c r="H4" s="90"/>
      <c r="I4" s="90"/>
      <c r="J4" s="90"/>
      <c r="K4" s="90"/>
      <c r="L4" s="156" t="s">
        <v>291</v>
      </c>
      <c r="M4" s="90"/>
      <c r="N4" s="90"/>
      <c r="O4" s="90"/>
    </row>
    <row r="5" spans="1:16" s="16" customFormat="1" ht="33.75" customHeight="1">
      <c r="A5" s="176" t="s">
        <v>36</v>
      </c>
      <c r="B5" s="176" t="s">
        <v>514</v>
      </c>
      <c r="C5" s="176" t="s">
        <v>525</v>
      </c>
      <c r="D5" s="176" t="s">
        <v>515</v>
      </c>
      <c r="E5" s="176" t="s">
        <v>526</v>
      </c>
      <c r="F5" s="176" t="s">
        <v>527</v>
      </c>
      <c r="G5" s="176" t="s">
        <v>528</v>
      </c>
      <c r="H5" s="176" t="s">
        <v>51</v>
      </c>
      <c r="I5" s="176" t="s">
        <v>52</v>
      </c>
      <c r="J5" s="215" t="s">
        <v>321</v>
      </c>
      <c r="K5" s="176" t="s">
        <v>357</v>
      </c>
      <c r="L5" s="176" t="s">
        <v>331</v>
      </c>
      <c r="M5" s="245"/>
      <c r="N5" s="245"/>
      <c r="O5" s="245"/>
      <c r="P5" s="265"/>
    </row>
    <row r="6" spans="1:16" ht="16.5" customHeight="1">
      <c r="A6" s="176"/>
      <c r="B6" s="188"/>
      <c r="C6" s="176"/>
      <c r="D6" s="189"/>
      <c r="E6" s="176"/>
      <c r="F6" s="178"/>
      <c r="G6" s="328"/>
      <c r="H6" s="328"/>
      <c r="I6" s="328"/>
      <c r="J6" s="328">
        <f>I6-H6</f>
        <v>0</v>
      </c>
      <c r="K6" s="334" t="str">
        <f>IF(H6=0,"",J6/H6*100)</f>
        <v/>
      </c>
      <c r="L6" s="191"/>
      <c r="M6" s="179"/>
      <c r="N6" s="179"/>
      <c r="O6" s="179"/>
      <c r="P6" s="186"/>
    </row>
    <row r="7" spans="1:16" ht="16.5" customHeight="1">
      <c r="A7" s="176"/>
      <c r="B7" s="188"/>
      <c r="C7" s="176"/>
      <c r="D7" s="189"/>
      <c r="E7" s="176"/>
      <c r="F7" s="178"/>
      <c r="G7" s="328"/>
      <c r="H7" s="328"/>
      <c r="I7" s="328"/>
      <c r="J7" s="328">
        <f t="shared" ref="J7:J27" si="0">I7-H7</f>
        <v>0</v>
      </c>
      <c r="K7" s="334" t="str">
        <f t="shared" ref="K7:K27" si="1">IF(H7=0,"",J7/H7*100)</f>
        <v/>
      </c>
      <c r="L7" s="191"/>
      <c r="M7" s="179"/>
      <c r="N7" s="179"/>
      <c r="O7" s="179"/>
      <c r="P7" s="186"/>
    </row>
    <row r="8" spans="1:16" ht="16.5" customHeight="1">
      <c r="A8" s="176"/>
      <c r="B8" s="188"/>
      <c r="C8" s="176"/>
      <c r="D8" s="189"/>
      <c r="E8" s="176"/>
      <c r="F8" s="178"/>
      <c r="G8" s="328"/>
      <c r="H8" s="328"/>
      <c r="I8" s="328"/>
      <c r="J8" s="328">
        <f t="shared" si="0"/>
        <v>0</v>
      </c>
      <c r="K8" s="334" t="str">
        <f t="shared" si="1"/>
        <v/>
      </c>
      <c r="L8" s="191"/>
      <c r="M8" s="179"/>
      <c r="N8" s="179"/>
      <c r="O8" s="179"/>
      <c r="P8" s="186"/>
    </row>
    <row r="9" spans="1:16" ht="16.5" customHeight="1">
      <c r="A9" s="176"/>
      <c r="B9" s="188"/>
      <c r="C9" s="176"/>
      <c r="D9" s="189"/>
      <c r="E9" s="176"/>
      <c r="F9" s="178"/>
      <c r="G9" s="328"/>
      <c r="H9" s="328"/>
      <c r="I9" s="328"/>
      <c r="J9" s="328">
        <f t="shared" si="0"/>
        <v>0</v>
      </c>
      <c r="K9" s="334" t="str">
        <f t="shared" si="1"/>
        <v/>
      </c>
      <c r="L9" s="191"/>
      <c r="M9" s="179"/>
      <c r="N9" s="179"/>
      <c r="O9" s="179"/>
      <c r="P9" s="186"/>
    </row>
    <row r="10" spans="1:16" ht="16.5" customHeight="1">
      <c r="A10" s="176"/>
      <c r="B10" s="188"/>
      <c r="C10" s="176"/>
      <c r="D10" s="189"/>
      <c r="E10" s="176"/>
      <c r="F10" s="178"/>
      <c r="G10" s="328"/>
      <c r="H10" s="328"/>
      <c r="I10" s="328"/>
      <c r="J10" s="328">
        <f t="shared" si="0"/>
        <v>0</v>
      </c>
      <c r="K10" s="334" t="str">
        <f t="shared" si="1"/>
        <v/>
      </c>
      <c r="L10" s="191"/>
      <c r="M10" s="179"/>
      <c r="N10" s="179"/>
      <c r="O10" s="179"/>
      <c r="P10" s="186"/>
    </row>
    <row r="11" spans="1:16" ht="16.5" customHeight="1">
      <c r="A11" s="176"/>
      <c r="B11" s="188"/>
      <c r="C11" s="176"/>
      <c r="D11" s="189"/>
      <c r="E11" s="176"/>
      <c r="F11" s="178"/>
      <c r="G11" s="328"/>
      <c r="H11" s="328"/>
      <c r="I11" s="328"/>
      <c r="J11" s="328">
        <f t="shared" si="0"/>
        <v>0</v>
      </c>
      <c r="K11" s="334" t="str">
        <f t="shared" si="1"/>
        <v/>
      </c>
      <c r="L11" s="191"/>
      <c r="M11" s="179"/>
      <c r="N11" s="179"/>
      <c r="O11" s="179"/>
      <c r="P11" s="186"/>
    </row>
    <row r="12" spans="1:16" ht="16.5" customHeight="1">
      <c r="A12" s="176"/>
      <c r="B12" s="188"/>
      <c r="C12" s="176"/>
      <c r="D12" s="189"/>
      <c r="E12" s="176"/>
      <c r="F12" s="178"/>
      <c r="G12" s="328"/>
      <c r="H12" s="328"/>
      <c r="I12" s="328"/>
      <c r="J12" s="328">
        <f t="shared" si="0"/>
        <v>0</v>
      </c>
      <c r="K12" s="334" t="str">
        <f t="shared" si="1"/>
        <v/>
      </c>
      <c r="L12" s="191"/>
      <c r="M12" s="179"/>
      <c r="N12" s="179"/>
      <c r="O12" s="179"/>
      <c r="P12" s="186"/>
    </row>
    <row r="13" spans="1:16" ht="16.5" customHeight="1">
      <c r="A13" s="176"/>
      <c r="B13" s="188"/>
      <c r="C13" s="176"/>
      <c r="D13" s="189"/>
      <c r="E13" s="176"/>
      <c r="F13" s="178"/>
      <c r="G13" s="328"/>
      <c r="H13" s="328"/>
      <c r="I13" s="328"/>
      <c r="J13" s="328">
        <f t="shared" si="0"/>
        <v>0</v>
      </c>
      <c r="K13" s="334" t="str">
        <f t="shared" si="1"/>
        <v/>
      </c>
      <c r="L13" s="191"/>
      <c r="M13" s="179"/>
      <c r="N13" s="179"/>
      <c r="O13" s="179"/>
      <c r="P13" s="186"/>
    </row>
    <row r="14" spans="1:16" ht="16.5" customHeight="1">
      <c r="A14" s="176"/>
      <c r="B14" s="188"/>
      <c r="C14" s="176"/>
      <c r="D14" s="189"/>
      <c r="E14" s="176"/>
      <c r="F14" s="178"/>
      <c r="G14" s="328"/>
      <c r="H14" s="328"/>
      <c r="I14" s="328"/>
      <c r="J14" s="328">
        <f t="shared" si="0"/>
        <v>0</v>
      </c>
      <c r="K14" s="334" t="str">
        <f t="shared" si="1"/>
        <v/>
      </c>
      <c r="L14" s="191"/>
      <c r="M14" s="179"/>
      <c r="N14" s="179"/>
      <c r="O14" s="179"/>
      <c r="P14" s="186"/>
    </row>
    <row r="15" spans="1:16" ht="16.5" customHeight="1">
      <c r="A15" s="176"/>
      <c r="B15" s="188"/>
      <c r="C15" s="176"/>
      <c r="D15" s="189"/>
      <c r="E15" s="176"/>
      <c r="F15" s="178"/>
      <c r="G15" s="328"/>
      <c r="H15" s="328"/>
      <c r="I15" s="328"/>
      <c r="J15" s="328">
        <f t="shared" si="0"/>
        <v>0</v>
      </c>
      <c r="K15" s="334" t="str">
        <f t="shared" si="1"/>
        <v/>
      </c>
      <c r="L15" s="191"/>
      <c r="M15" s="179"/>
      <c r="N15" s="179"/>
      <c r="O15" s="179"/>
      <c r="P15" s="186"/>
    </row>
    <row r="16" spans="1:16" ht="16.5" customHeight="1">
      <c r="A16" s="176"/>
      <c r="B16" s="188"/>
      <c r="C16" s="176"/>
      <c r="D16" s="189"/>
      <c r="E16" s="176"/>
      <c r="F16" s="178"/>
      <c r="G16" s="328"/>
      <c r="H16" s="328"/>
      <c r="I16" s="328"/>
      <c r="J16" s="328">
        <f t="shared" si="0"/>
        <v>0</v>
      </c>
      <c r="K16" s="334" t="str">
        <f t="shared" si="1"/>
        <v/>
      </c>
      <c r="L16" s="191"/>
      <c r="M16" s="179"/>
      <c r="N16" s="179"/>
      <c r="O16" s="179"/>
      <c r="P16" s="186"/>
    </row>
    <row r="17" spans="1:16" ht="16.5" customHeight="1">
      <c r="A17" s="176"/>
      <c r="B17" s="188"/>
      <c r="C17" s="176"/>
      <c r="D17" s="189"/>
      <c r="E17" s="176"/>
      <c r="F17" s="178"/>
      <c r="G17" s="328"/>
      <c r="H17" s="328"/>
      <c r="I17" s="328"/>
      <c r="J17" s="328">
        <f t="shared" si="0"/>
        <v>0</v>
      </c>
      <c r="K17" s="334" t="str">
        <f t="shared" si="1"/>
        <v/>
      </c>
      <c r="L17" s="191"/>
      <c r="M17" s="179"/>
      <c r="N17" s="179"/>
      <c r="O17" s="179"/>
      <c r="P17" s="186"/>
    </row>
    <row r="18" spans="1:16" ht="16.5" customHeight="1">
      <c r="A18" s="176"/>
      <c r="B18" s="188"/>
      <c r="C18" s="176"/>
      <c r="D18" s="189"/>
      <c r="E18" s="176"/>
      <c r="F18" s="178"/>
      <c r="G18" s="328"/>
      <c r="H18" s="328"/>
      <c r="I18" s="328"/>
      <c r="J18" s="328">
        <f t="shared" si="0"/>
        <v>0</v>
      </c>
      <c r="K18" s="334" t="str">
        <f t="shared" si="1"/>
        <v/>
      </c>
      <c r="L18" s="191"/>
      <c r="M18" s="179"/>
      <c r="N18" s="179"/>
      <c r="O18" s="179"/>
      <c r="P18" s="186"/>
    </row>
    <row r="19" spans="1:16" ht="16.5" customHeight="1">
      <c r="A19" s="176"/>
      <c r="B19" s="188"/>
      <c r="C19" s="176"/>
      <c r="D19" s="189"/>
      <c r="E19" s="176"/>
      <c r="F19" s="178"/>
      <c r="G19" s="328"/>
      <c r="H19" s="328"/>
      <c r="I19" s="328"/>
      <c r="J19" s="328">
        <f t="shared" si="0"/>
        <v>0</v>
      </c>
      <c r="K19" s="334" t="str">
        <f t="shared" si="1"/>
        <v/>
      </c>
      <c r="L19" s="191"/>
      <c r="M19" s="179"/>
      <c r="N19" s="179"/>
      <c r="O19" s="179"/>
      <c r="P19" s="186"/>
    </row>
    <row r="20" spans="1:16" ht="16.5" customHeight="1">
      <c r="A20" s="176"/>
      <c r="B20" s="188"/>
      <c r="C20" s="176"/>
      <c r="D20" s="189"/>
      <c r="E20" s="176"/>
      <c r="F20" s="178"/>
      <c r="G20" s="328"/>
      <c r="H20" s="328"/>
      <c r="I20" s="328"/>
      <c r="J20" s="328">
        <f t="shared" si="0"/>
        <v>0</v>
      </c>
      <c r="K20" s="334" t="str">
        <f t="shared" si="1"/>
        <v/>
      </c>
      <c r="L20" s="191"/>
      <c r="M20" s="179"/>
      <c r="N20" s="179"/>
      <c r="O20" s="179"/>
      <c r="P20" s="186"/>
    </row>
    <row r="21" spans="1:16" ht="16.5" customHeight="1">
      <c r="A21" s="176"/>
      <c r="B21" s="188"/>
      <c r="C21" s="176"/>
      <c r="D21" s="189"/>
      <c r="E21" s="176"/>
      <c r="F21" s="178"/>
      <c r="G21" s="328"/>
      <c r="H21" s="328"/>
      <c r="I21" s="328"/>
      <c r="J21" s="328">
        <f t="shared" si="0"/>
        <v>0</v>
      </c>
      <c r="K21" s="334" t="str">
        <f t="shared" si="1"/>
        <v/>
      </c>
      <c r="L21" s="191"/>
      <c r="M21" s="179"/>
      <c r="N21" s="179"/>
      <c r="O21" s="179"/>
      <c r="P21" s="186"/>
    </row>
    <row r="22" spans="1:16" ht="16.5" customHeight="1">
      <c r="A22" s="176"/>
      <c r="B22" s="188"/>
      <c r="C22" s="176"/>
      <c r="D22" s="189"/>
      <c r="E22" s="176"/>
      <c r="F22" s="178"/>
      <c r="G22" s="328"/>
      <c r="H22" s="328"/>
      <c r="I22" s="328"/>
      <c r="J22" s="328">
        <f t="shared" si="0"/>
        <v>0</v>
      </c>
      <c r="K22" s="334" t="str">
        <f t="shared" si="1"/>
        <v/>
      </c>
      <c r="L22" s="191"/>
      <c r="M22" s="179"/>
      <c r="N22" s="179"/>
      <c r="O22" s="179"/>
      <c r="P22" s="186"/>
    </row>
    <row r="23" spans="1:16" ht="16.5" customHeight="1">
      <c r="A23" s="176"/>
      <c r="B23" s="188"/>
      <c r="C23" s="176"/>
      <c r="D23" s="189"/>
      <c r="E23" s="176"/>
      <c r="F23" s="178"/>
      <c r="G23" s="328"/>
      <c r="H23" s="328"/>
      <c r="I23" s="328"/>
      <c r="J23" s="328">
        <f t="shared" si="0"/>
        <v>0</v>
      </c>
      <c r="K23" s="334" t="str">
        <f t="shared" si="1"/>
        <v/>
      </c>
      <c r="L23" s="191"/>
      <c r="M23" s="179"/>
      <c r="N23" s="179"/>
      <c r="O23" s="179"/>
      <c r="P23" s="186"/>
    </row>
    <row r="24" spans="1:16" ht="16.5" customHeight="1">
      <c r="A24" s="176"/>
      <c r="B24" s="188"/>
      <c r="C24" s="176"/>
      <c r="D24" s="189"/>
      <c r="E24" s="176"/>
      <c r="F24" s="178"/>
      <c r="G24" s="328"/>
      <c r="H24" s="328"/>
      <c r="I24" s="328"/>
      <c r="J24" s="328">
        <f t="shared" si="0"/>
        <v>0</v>
      </c>
      <c r="K24" s="334" t="str">
        <f t="shared" si="1"/>
        <v/>
      </c>
      <c r="L24" s="191"/>
      <c r="M24" s="179"/>
      <c r="N24" s="179"/>
      <c r="O24" s="179"/>
      <c r="P24" s="186"/>
    </row>
    <row r="25" spans="1:16" ht="16.5" customHeight="1">
      <c r="A25" s="543" t="s">
        <v>817</v>
      </c>
      <c r="B25" s="544"/>
      <c r="C25" s="190"/>
      <c r="D25" s="178"/>
      <c r="E25" s="178"/>
      <c r="F25" s="210" t="s">
        <v>26</v>
      </c>
      <c r="G25" s="337"/>
      <c r="H25" s="337">
        <f>ROUND(SUM(H6:H24),2)</f>
        <v>0</v>
      </c>
      <c r="I25" s="337">
        <f>ROUND(SUM(I6:I24),2)</f>
        <v>0</v>
      </c>
      <c r="J25" s="328">
        <f t="shared" si="0"/>
        <v>0</v>
      </c>
      <c r="K25" s="334" t="str">
        <f t="shared" si="1"/>
        <v/>
      </c>
      <c r="L25" s="191"/>
      <c r="M25" s="179"/>
      <c r="N25" s="179"/>
      <c r="O25" s="179"/>
      <c r="P25" s="186"/>
    </row>
    <row r="26" spans="1:16" ht="16.5" customHeight="1">
      <c r="A26" s="543" t="s">
        <v>529</v>
      </c>
      <c r="B26" s="544"/>
      <c r="C26" s="190"/>
      <c r="D26" s="178"/>
      <c r="E26" s="178"/>
      <c r="F26" s="210" t="s">
        <v>26</v>
      </c>
      <c r="G26" s="337"/>
      <c r="H26" s="337"/>
      <c r="I26" s="337"/>
      <c r="J26" s="328">
        <f t="shared" si="0"/>
        <v>0</v>
      </c>
      <c r="K26" s="334" t="str">
        <f t="shared" si="1"/>
        <v/>
      </c>
      <c r="L26" s="191"/>
      <c r="M26" s="179"/>
      <c r="N26" s="179"/>
      <c r="O26" s="179"/>
      <c r="P26" s="186"/>
    </row>
    <row r="27" spans="1:16" ht="16.5" customHeight="1">
      <c r="A27" s="543" t="s">
        <v>817</v>
      </c>
      <c r="B27" s="544"/>
      <c r="C27" s="190"/>
      <c r="D27" s="178"/>
      <c r="E27" s="178"/>
      <c r="F27" s="210" t="s">
        <v>26</v>
      </c>
      <c r="G27" s="337"/>
      <c r="H27" s="337">
        <f>H25-H26</f>
        <v>0</v>
      </c>
      <c r="I27" s="337">
        <f>I25-I26</f>
        <v>0</v>
      </c>
      <c r="J27" s="328">
        <f t="shared" si="0"/>
        <v>0</v>
      </c>
      <c r="K27" s="334" t="str">
        <f t="shared" si="1"/>
        <v/>
      </c>
      <c r="L27" s="191"/>
      <c r="M27" s="179"/>
      <c r="N27" s="179"/>
      <c r="O27" s="179"/>
      <c r="P27" s="186"/>
    </row>
    <row r="28" spans="1:16" ht="15.75" customHeight="1">
      <c r="A28" s="193"/>
      <c r="B28" s="193"/>
      <c r="C28" s="193"/>
      <c r="D28" s="193"/>
      <c r="E28" s="216"/>
      <c r="F28" s="216"/>
      <c r="G28" s="185"/>
      <c r="H28" s="185"/>
      <c r="I28" s="185"/>
      <c r="J28" s="185"/>
      <c r="K28" s="185"/>
      <c r="L28" s="185"/>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5">
    <mergeCell ref="A1:L1"/>
    <mergeCell ref="A2:L2"/>
    <mergeCell ref="A27:B27"/>
    <mergeCell ref="A25:B25"/>
    <mergeCell ref="A26:B2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0000"/>
    <pageSetUpPr fitToPage="1"/>
  </sheetPr>
  <dimension ref="A1:P87"/>
  <sheetViews>
    <sheetView view="pageBreakPreview" topLeftCell="A15" zoomScaleNormal="100" zoomScaleSheetLayoutView="100" workbookViewId="0">
      <selection activeCell="J6" sqref="J6:K26"/>
    </sheetView>
  </sheetViews>
  <sheetFormatPr defaultColWidth="9" defaultRowHeight="15.75" customHeight="1"/>
  <cols>
    <col min="1" max="1" width="4.375" style="2" customWidth="1"/>
    <col min="2" max="2" width="20.75" style="2" customWidth="1"/>
    <col min="3" max="3" width="8.5" style="2" customWidth="1"/>
    <col min="4" max="4" width="12" style="2" customWidth="1"/>
    <col min="5" max="5" width="12.75" style="2" customWidth="1"/>
    <col min="6" max="6" width="9.375" style="2" bestFit="1" customWidth="1"/>
    <col min="7" max="9" width="11.375" style="2" customWidth="1"/>
    <col min="10" max="10" width="9.375" style="2" customWidth="1"/>
    <col min="11" max="11" width="8.625" style="2" customWidth="1"/>
    <col min="12" max="12" width="9.125" style="2" customWidth="1"/>
    <col min="13" max="16384" width="9" style="2"/>
  </cols>
  <sheetData>
    <row r="1" spans="1:16" s="15" customFormat="1" ht="30" customHeight="1">
      <c r="A1" s="519" t="s">
        <v>203</v>
      </c>
      <c r="B1" s="519"/>
      <c r="C1" s="519"/>
      <c r="D1" s="519"/>
      <c r="E1" s="519"/>
      <c r="F1" s="519"/>
      <c r="G1" s="519"/>
      <c r="H1" s="519"/>
      <c r="I1" s="519"/>
      <c r="J1" s="519"/>
      <c r="K1" s="519"/>
      <c r="L1" s="519"/>
    </row>
    <row r="2" spans="1:16" ht="16.5" customHeight="1">
      <c r="A2" s="518" t="str">
        <f>公用信息!A8</f>
        <v>评估基准日：2018年11月30日</v>
      </c>
      <c r="B2" s="518"/>
      <c r="C2" s="518"/>
      <c r="D2" s="518"/>
      <c r="E2" s="518"/>
      <c r="F2" s="518"/>
      <c r="G2" s="518"/>
      <c r="H2" s="518"/>
      <c r="I2" s="537"/>
      <c r="J2" s="537"/>
      <c r="K2" s="537"/>
      <c r="L2" s="537"/>
      <c r="M2" s="157"/>
      <c r="N2" s="90"/>
      <c r="O2" s="90"/>
    </row>
    <row r="3" spans="1:16" ht="16.5" customHeight="1">
      <c r="A3" s="91"/>
      <c r="B3" s="91"/>
      <c r="C3" s="91"/>
      <c r="D3" s="91"/>
      <c r="E3" s="91"/>
      <c r="F3" s="91"/>
      <c r="G3" s="91"/>
      <c r="H3" s="91"/>
      <c r="I3" s="157"/>
      <c r="J3" s="157"/>
      <c r="K3" s="538" t="s">
        <v>522</v>
      </c>
      <c r="L3" s="538"/>
      <c r="M3" s="157"/>
      <c r="N3" s="90"/>
      <c r="O3" s="90"/>
    </row>
    <row r="4" spans="1:16" ht="16.5" customHeight="1">
      <c r="A4" s="89" t="str">
        <f>公用信息!A5</f>
        <v>被评估单位：中国劳动关系学院</v>
      </c>
      <c r="B4" s="90"/>
      <c r="C4" s="90"/>
      <c r="D4" s="90"/>
      <c r="E4" s="90"/>
      <c r="F4" s="90"/>
      <c r="G4" s="90"/>
      <c r="H4" s="90"/>
      <c r="I4" s="90"/>
      <c r="J4" s="545" t="s">
        <v>291</v>
      </c>
      <c r="K4" s="545"/>
      <c r="L4" s="545"/>
      <c r="M4" s="90"/>
      <c r="N4" s="90"/>
      <c r="O4" s="90"/>
    </row>
    <row r="5" spans="1:16" s="16" customFormat="1" ht="16.5" customHeight="1">
      <c r="A5" s="176" t="s">
        <v>36</v>
      </c>
      <c r="B5" s="176" t="s">
        <v>514</v>
      </c>
      <c r="C5" s="176" t="s">
        <v>523</v>
      </c>
      <c r="D5" s="176" t="s">
        <v>515</v>
      </c>
      <c r="E5" s="176" t="s">
        <v>349</v>
      </c>
      <c r="F5" s="176" t="s">
        <v>350</v>
      </c>
      <c r="G5" s="176" t="s">
        <v>517</v>
      </c>
      <c r="H5" s="176" t="s">
        <v>51</v>
      </c>
      <c r="I5" s="176" t="s">
        <v>52</v>
      </c>
      <c r="J5" s="215" t="s">
        <v>321</v>
      </c>
      <c r="K5" s="176" t="s">
        <v>357</v>
      </c>
      <c r="L5" s="176" t="s">
        <v>331</v>
      </c>
      <c r="M5" s="245"/>
      <c r="N5" s="245"/>
      <c r="O5" s="245"/>
      <c r="P5" s="265"/>
    </row>
    <row r="6" spans="1:16" ht="16.5" customHeight="1">
      <c r="A6" s="176"/>
      <c r="B6" s="188"/>
      <c r="C6" s="176"/>
      <c r="D6" s="189"/>
      <c r="E6" s="189"/>
      <c r="F6" s="176"/>
      <c r="G6" s="336"/>
      <c r="H6" s="328"/>
      <c r="I6" s="328"/>
      <c r="J6" s="328">
        <f>I6-H6</f>
        <v>0</v>
      </c>
      <c r="K6" s="334" t="str">
        <f>IF(H6=0,"",J6/H6*100)</f>
        <v/>
      </c>
      <c r="L6" s="191"/>
      <c r="M6" s="179"/>
      <c r="N6" s="179"/>
      <c r="O6" s="179"/>
      <c r="P6" s="186"/>
    </row>
    <row r="7" spans="1:16" ht="16.5" customHeight="1">
      <c r="A7" s="298"/>
      <c r="B7" s="188"/>
      <c r="C7" s="298"/>
      <c r="D7" s="189"/>
      <c r="E7" s="189"/>
      <c r="F7" s="298"/>
      <c r="G7" s="336"/>
      <c r="H7" s="328"/>
      <c r="I7" s="328"/>
      <c r="J7" s="328">
        <f t="shared" ref="J7:J26" si="0">I7-H7</f>
        <v>0</v>
      </c>
      <c r="K7" s="334" t="str">
        <f t="shared" ref="K7:K26" si="1">IF(H7=0,"",J7/H7*100)</f>
        <v/>
      </c>
      <c r="L7" s="191"/>
      <c r="M7" s="179"/>
      <c r="N7" s="179"/>
      <c r="O7" s="179"/>
      <c r="P7" s="186"/>
    </row>
    <row r="8" spans="1:16" ht="16.5" customHeight="1">
      <c r="A8" s="176"/>
      <c r="B8" s="188"/>
      <c r="C8" s="176"/>
      <c r="D8" s="189"/>
      <c r="E8" s="189"/>
      <c r="F8" s="176"/>
      <c r="G8" s="336"/>
      <c r="H8" s="328"/>
      <c r="I8" s="328"/>
      <c r="J8" s="328">
        <f t="shared" si="0"/>
        <v>0</v>
      </c>
      <c r="K8" s="334" t="str">
        <f t="shared" si="1"/>
        <v/>
      </c>
      <c r="L8" s="191"/>
      <c r="M8" s="179"/>
      <c r="N8" s="179"/>
      <c r="O8" s="179"/>
      <c r="P8" s="186"/>
    </row>
    <row r="9" spans="1:16" ht="16.5" customHeight="1">
      <c r="A9" s="176"/>
      <c r="B9" s="188"/>
      <c r="C9" s="176"/>
      <c r="D9" s="189"/>
      <c r="E9" s="189"/>
      <c r="F9" s="176"/>
      <c r="G9" s="336"/>
      <c r="H9" s="328"/>
      <c r="I9" s="328"/>
      <c r="J9" s="328">
        <f t="shared" si="0"/>
        <v>0</v>
      </c>
      <c r="K9" s="334" t="str">
        <f t="shared" si="1"/>
        <v/>
      </c>
      <c r="L9" s="191"/>
      <c r="M9" s="179"/>
      <c r="N9" s="179"/>
      <c r="O9" s="179"/>
      <c r="P9" s="186"/>
    </row>
    <row r="10" spans="1:16" ht="16.5" customHeight="1">
      <c r="A10" s="176"/>
      <c r="B10" s="188"/>
      <c r="C10" s="176"/>
      <c r="D10" s="189"/>
      <c r="E10" s="189"/>
      <c r="F10" s="176"/>
      <c r="G10" s="336"/>
      <c r="H10" s="328"/>
      <c r="I10" s="328"/>
      <c r="J10" s="328">
        <f t="shared" si="0"/>
        <v>0</v>
      </c>
      <c r="K10" s="334" t="str">
        <f t="shared" si="1"/>
        <v/>
      </c>
      <c r="L10" s="191"/>
      <c r="M10" s="179"/>
      <c r="N10" s="179"/>
      <c r="O10" s="179"/>
      <c r="P10" s="186"/>
    </row>
    <row r="11" spans="1:16" ht="16.5" customHeight="1">
      <c r="A11" s="176"/>
      <c r="B11" s="188"/>
      <c r="C11" s="176"/>
      <c r="D11" s="189"/>
      <c r="E11" s="189"/>
      <c r="F11" s="176"/>
      <c r="G11" s="336"/>
      <c r="H11" s="328"/>
      <c r="I11" s="328"/>
      <c r="J11" s="328">
        <f t="shared" si="0"/>
        <v>0</v>
      </c>
      <c r="K11" s="334" t="str">
        <f t="shared" si="1"/>
        <v/>
      </c>
      <c r="L11" s="191"/>
      <c r="M11" s="179"/>
      <c r="N11" s="179"/>
      <c r="O11" s="179"/>
      <c r="P11" s="186"/>
    </row>
    <row r="12" spans="1:16" ht="16.5" customHeight="1">
      <c r="A12" s="176"/>
      <c r="B12" s="188"/>
      <c r="C12" s="176"/>
      <c r="D12" s="189"/>
      <c r="E12" s="189"/>
      <c r="F12" s="176"/>
      <c r="G12" s="336"/>
      <c r="H12" s="328"/>
      <c r="I12" s="328"/>
      <c r="J12" s="328">
        <f t="shared" si="0"/>
        <v>0</v>
      </c>
      <c r="K12" s="334" t="str">
        <f t="shared" si="1"/>
        <v/>
      </c>
      <c r="L12" s="191"/>
      <c r="M12" s="179"/>
      <c r="N12" s="179"/>
      <c r="O12" s="179"/>
      <c r="P12" s="186"/>
    </row>
    <row r="13" spans="1:16" ht="16.5" customHeight="1">
      <c r="A13" s="176"/>
      <c r="B13" s="188"/>
      <c r="C13" s="176"/>
      <c r="D13" s="189"/>
      <c r="E13" s="189"/>
      <c r="F13" s="176"/>
      <c r="G13" s="336"/>
      <c r="H13" s="328"/>
      <c r="I13" s="328"/>
      <c r="J13" s="328">
        <f t="shared" si="0"/>
        <v>0</v>
      </c>
      <c r="K13" s="334" t="str">
        <f t="shared" si="1"/>
        <v/>
      </c>
      <c r="L13" s="191"/>
      <c r="M13" s="179"/>
      <c r="N13" s="179"/>
      <c r="O13" s="179"/>
      <c r="P13" s="186"/>
    </row>
    <row r="14" spans="1:16" ht="16.5" customHeight="1">
      <c r="A14" s="176"/>
      <c r="B14" s="188"/>
      <c r="C14" s="176"/>
      <c r="D14" s="189"/>
      <c r="E14" s="189"/>
      <c r="F14" s="176"/>
      <c r="G14" s="336"/>
      <c r="H14" s="328"/>
      <c r="I14" s="328"/>
      <c r="J14" s="328">
        <f t="shared" si="0"/>
        <v>0</v>
      </c>
      <c r="K14" s="334" t="str">
        <f t="shared" si="1"/>
        <v/>
      </c>
      <c r="L14" s="191"/>
      <c r="M14" s="179"/>
      <c r="N14" s="179"/>
      <c r="O14" s="179"/>
      <c r="P14" s="186"/>
    </row>
    <row r="15" spans="1:16" ht="16.5" customHeight="1">
      <c r="A15" s="176"/>
      <c r="B15" s="188"/>
      <c r="C15" s="176"/>
      <c r="D15" s="189"/>
      <c r="E15" s="189"/>
      <c r="F15" s="176"/>
      <c r="G15" s="336"/>
      <c r="H15" s="328"/>
      <c r="I15" s="328"/>
      <c r="J15" s="328">
        <f t="shared" si="0"/>
        <v>0</v>
      </c>
      <c r="K15" s="334" t="str">
        <f t="shared" si="1"/>
        <v/>
      </c>
      <c r="L15" s="191"/>
      <c r="M15" s="179"/>
      <c r="N15" s="179"/>
      <c r="O15" s="179"/>
      <c r="P15" s="186"/>
    </row>
    <row r="16" spans="1:16" ht="16.5" customHeight="1">
      <c r="A16" s="176"/>
      <c r="B16" s="188"/>
      <c r="C16" s="176"/>
      <c r="D16" s="189"/>
      <c r="E16" s="189"/>
      <c r="F16" s="176"/>
      <c r="G16" s="336"/>
      <c r="H16" s="328"/>
      <c r="I16" s="328"/>
      <c r="J16" s="328">
        <f t="shared" si="0"/>
        <v>0</v>
      </c>
      <c r="K16" s="334" t="str">
        <f t="shared" si="1"/>
        <v/>
      </c>
      <c r="L16" s="191"/>
      <c r="M16" s="179"/>
      <c r="N16" s="179"/>
      <c r="O16" s="179"/>
      <c r="P16" s="186"/>
    </row>
    <row r="17" spans="1:16" ht="16.5" customHeight="1">
      <c r="A17" s="176"/>
      <c r="B17" s="188"/>
      <c r="C17" s="176"/>
      <c r="D17" s="189"/>
      <c r="E17" s="189"/>
      <c r="F17" s="176"/>
      <c r="G17" s="336"/>
      <c r="H17" s="328"/>
      <c r="I17" s="328"/>
      <c r="J17" s="328">
        <f t="shared" si="0"/>
        <v>0</v>
      </c>
      <c r="K17" s="334" t="str">
        <f t="shared" si="1"/>
        <v/>
      </c>
      <c r="L17" s="191"/>
      <c r="M17" s="179"/>
      <c r="N17" s="179"/>
      <c r="O17" s="179"/>
      <c r="P17" s="186"/>
    </row>
    <row r="18" spans="1:16" ht="16.5" customHeight="1">
      <c r="A18" s="176"/>
      <c r="B18" s="188"/>
      <c r="C18" s="176"/>
      <c r="D18" s="189"/>
      <c r="E18" s="189"/>
      <c r="F18" s="176"/>
      <c r="G18" s="336"/>
      <c r="H18" s="328"/>
      <c r="I18" s="328"/>
      <c r="J18" s="328">
        <f t="shared" si="0"/>
        <v>0</v>
      </c>
      <c r="K18" s="334" t="str">
        <f t="shared" si="1"/>
        <v/>
      </c>
      <c r="L18" s="191"/>
      <c r="M18" s="179"/>
      <c r="N18" s="179"/>
      <c r="O18" s="179"/>
      <c r="P18" s="186"/>
    </row>
    <row r="19" spans="1:16" ht="16.5" customHeight="1">
      <c r="A19" s="176"/>
      <c r="B19" s="188"/>
      <c r="C19" s="176"/>
      <c r="D19" s="189"/>
      <c r="E19" s="189"/>
      <c r="F19" s="176"/>
      <c r="G19" s="336"/>
      <c r="H19" s="328"/>
      <c r="I19" s="328"/>
      <c r="J19" s="328">
        <f t="shared" si="0"/>
        <v>0</v>
      </c>
      <c r="K19" s="334" t="str">
        <f t="shared" si="1"/>
        <v/>
      </c>
      <c r="L19" s="191"/>
      <c r="M19" s="179"/>
      <c r="N19" s="179"/>
      <c r="O19" s="179"/>
      <c r="P19" s="186"/>
    </row>
    <row r="20" spans="1:16" ht="16.5" customHeight="1">
      <c r="A20" s="176"/>
      <c r="B20" s="188"/>
      <c r="C20" s="176"/>
      <c r="D20" s="189"/>
      <c r="E20" s="189"/>
      <c r="F20" s="176"/>
      <c r="G20" s="336"/>
      <c r="H20" s="328"/>
      <c r="I20" s="328"/>
      <c r="J20" s="328">
        <f t="shared" si="0"/>
        <v>0</v>
      </c>
      <c r="K20" s="334" t="str">
        <f t="shared" si="1"/>
        <v/>
      </c>
      <c r="L20" s="191"/>
      <c r="M20" s="179"/>
      <c r="N20" s="179"/>
      <c r="O20" s="179"/>
      <c r="P20" s="186"/>
    </row>
    <row r="21" spans="1:16" ht="16.5" customHeight="1">
      <c r="A21" s="176"/>
      <c r="B21" s="188"/>
      <c r="C21" s="176"/>
      <c r="D21" s="189"/>
      <c r="E21" s="189"/>
      <c r="F21" s="176"/>
      <c r="G21" s="336"/>
      <c r="H21" s="328"/>
      <c r="I21" s="328"/>
      <c r="J21" s="328">
        <f t="shared" si="0"/>
        <v>0</v>
      </c>
      <c r="K21" s="334" t="str">
        <f t="shared" si="1"/>
        <v/>
      </c>
      <c r="L21" s="191"/>
      <c r="M21" s="179"/>
      <c r="N21" s="179"/>
      <c r="O21" s="179"/>
      <c r="P21" s="186"/>
    </row>
    <row r="22" spans="1:16" ht="16.5" customHeight="1">
      <c r="A22" s="176"/>
      <c r="B22" s="188"/>
      <c r="C22" s="176"/>
      <c r="D22" s="189"/>
      <c r="E22" s="189"/>
      <c r="F22" s="176"/>
      <c r="G22" s="336"/>
      <c r="H22" s="328"/>
      <c r="I22" s="328"/>
      <c r="J22" s="328">
        <f t="shared" si="0"/>
        <v>0</v>
      </c>
      <c r="K22" s="334" t="str">
        <f t="shared" si="1"/>
        <v/>
      </c>
      <c r="L22" s="191"/>
      <c r="M22" s="179"/>
      <c r="N22" s="179"/>
      <c r="O22" s="179"/>
      <c r="P22" s="186"/>
    </row>
    <row r="23" spans="1:16" ht="16.5" customHeight="1">
      <c r="A23" s="176"/>
      <c r="B23" s="188"/>
      <c r="C23" s="176"/>
      <c r="D23" s="189"/>
      <c r="E23" s="189"/>
      <c r="F23" s="176"/>
      <c r="G23" s="336"/>
      <c r="H23" s="328"/>
      <c r="I23" s="328"/>
      <c r="J23" s="328">
        <f t="shared" si="0"/>
        <v>0</v>
      </c>
      <c r="K23" s="334" t="str">
        <f t="shared" si="1"/>
        <v/>
      </c>
      <c r="L23" s="191"/>
      <c r="M23" s="179"/>
      <c r="N23" s="179"/>
      <c r="O23" s="179"/>
      <c r="P23" s="186"/>
    </row>
    <row r="24" spans="1:16" ht="16.5" customHeight="1">
      <c r="A24" s="176"/>
      <c r="B24" s="188"/>
      <c r="C24" s="176"/>
      <c r="D24" s="189"/>
      <c r="E24" s="189"/>
      <c r="F24" s="176"/>
      <c r="G24" s="336"/>
      <c r="H24" s="328"/>
      <c r="I24" s="328"/>
      <c r="J24" s="328">
        <f t="shared" si="0"/>
        <v>0</v>
      </c>
      <c r="K24" s="334" t="str">
        <f t="shared" si="1"/>
        <v/>
      </c>
      <c r="L24" s="191"/>
      <c r="M24" s="179"/>
      <c r="N24" s="179"/>
      <c r="O24" s="179"/>
      <c r="P24" s="186"/>
    </row>
    <row r="25" spans="1:16" ht="16.5" customHeight="1">
      <c r="A25" s="176"/>
      <c r="B25" s="188"/>
      <c r="C25" s="176"/>
      <c r="D25" s="189"/>
      <c r="E25" s="189"/>
      <c r="F25" s="176"/>
      <c r="G25" s="336"/>
      <c r="H25" s="328"/>
      <c r="I25" s="328"/>
      <c r="J25" s="328">
        <f t="shared" si="0"/>
        <v>0</v>
      </c>
      <c r="K25" s="334" t="str">
        <f t="shared" si="1"/>
        <v/>
      </c>
      <c r="L25" s="191"/>
      <c r="M25" s="179"/>
      <c r="N25" s="179"/>
      <c r="O25" s="179"/>
      <c r="P25" s="186"/>
    </row>
    <row r="26" spans="1:16" ht="16.5" customHeight="1">
      <c r="A26" s="176"/>
      <c r="B26" s="188"/>
      <c r="C26" s="176"/>
      <c r="D26" s="189"/>
      <c r="E26" s="189"/>
      <c r="F26" s="176"/>
      <c r="G26" s="336"/>
      <c r="H26" s="328"/>
      <c r="I26" s="328"/>
      <c r="J26" s="328">
        <f t="shared" si="0"/>
        <v>0</v>
      </c>
      <c r="K26" s="334" t="str">
        <f t="shared" si="1"/>
        <v/>
      </c>
      <c r="L26" s="191"/>
      <c r="M26" s="179"/>
      <c r="N26" s="179"/>
      <c r="O26" s="179"/>
      <c r="P26" s="186"/>
    </row>
    <row r="27" spans="1:16" ht="16.5" customHeight="1">
      <c r="A27" s="522" t="s">
        <v>334</v>
      </c>
      <c r="B27" s="523"/>
      <c r="C27" s="176"/>
      <c r="D27" s="189"/>
      <c r="E27" s="189"/>
      <c r="F27" s="176"/>
      <c r="G27" s="336"/>
      <c r="H27" s="328">
        <f>ROUND(SUM(H6:H26),2)</f>
        <v>0</v>
      </c>
      <c r="I27" s="328">
        <f>ROUND(SUM(I6:I26),2)</f>
        <v>0</v>
      </c>
      <c r="J27" s="328">
        <f t="shared" ref="J27:J29" si="2">I27-H27</f>
        <v>0</v>
      </c>
      <c r="K27" s="334" t="str">
        <f t="shared" ref="K27:K29" si="3">IF(H27=0,"",J27/H27*100)</f>
        <v/>
      </c>
      <c r="L27" s="191"/>
      <c r="M27" s="179"/>
      <c r="N27" s="179"/>
      <c r="O27" s="179"/>
      <c r="P27" s="186"/>
    </row>
    <row r="28" spans="1:16" ht="16.5" customHeight="1">
      <c r="A28" s="522" t="s">
        <v>524</v>
      </c>
      <c r="B28" s="523"/>
      <c r="C28" s="176"/>
      <c r="D28" s="189"/>
      <c r="E28" s="189"/>
      <c r="F28" s="176"/>
      <c r="G28" s="336"/>
      <c r="H28" s="328"/>
      <c r="I28" s="328"/>
      <c r="J28" s="328">
        <f t="shared" si="2"/>
        <v>0</v>
      </c>
      <c r="K28" s="334" t="str">
        <f t="shared" si="3"/>
        <v/>
      </c>
      <c r="L28" s="191"/>
      <c r="M28" s="179"/>
      <c r="N28" s="179"/>
      <c r="O28" s="179"/>
      <c r="P28" s="186"/>
    </row>
    <row r="29" spans="1:16" ht="16.5" customHeight="1">
      <c r="A29" s="522" t="s">
        <v>334</v>
      </c>
      <c r="B29" s="523"/>
      <c r="C29" s="176"/>
      <c r="D29" s="189"/>
      <c r="E29" s="189"/>
      <c r="F29" s="176"/>
      <c r="G29" s="336"/>
      <c r="H29" s="328">
        <f>H27-H28</f>
        <v>0</v>
      </c>
      <c r="I29" s="328">
        <f>I27-I28</f>
        <v>0</v>
      </c>
      <c r="J29" s="328">
        <f t="shared" si="2"/>
        <v>0</v>
      </c>
      <c r="K29" s="334" t="str">
        <f t="shared" si="3"/>
        <v/>
      </c>
      <c r="L29" s="191"/>
      <c r="M29" s="179"/>
      <c r="N29" s="179"/>
      <c r="O29" s="179"/>
      <c r="P29" s="186"/>
    </row>
    <row r="30" spans="1:16" ht="15.75" customHeight="1">
      <c r="A30" s="193"/>
      <c r="B30" s="193"/>
      <c r="C30" s="193"/>
      <c r="D30" s="193"/>
      <c r="E30" s="216"/>
      <c r="F30" s="216"/>
      <c r="G30" s="185"/>
      <c r="H30" s="185"/>
      <c r="I30" s="185"/>
      <c r="J30" s="185"/>
      <c r="K30" s="185"/>
      <c r="L30" s="185"/>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7">
    <mergeCell ref="A1:L1"/>
    <mergeCell ref="A2:L2"/>
    <mergeCell ref="A29:B29"/>
    <mergeCell ref="A27:B27"/>
    <mergeCell ref="A28:B28"/>
    <mergeCell ref="K3:L3"/>
    <mergeCell ref="J4:L4"/>
  </mergeCells>
  <phoneticPr fontId="8" type="noConversion"/>
  <printOptions horizontalCentered="1"/>
  <pageMargins left="0.59055118110236227" right="0.59055118110236227" top="0.86614173228346458" bottom="0.86614173228346458" header="0.47244094488188981" footer="0.59055118110236227"/>
  <pageSetup paperSize="9" scale="97"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tabColor rgb="FFFF0000"/>
    <pageSetUpPr fitToPage="1"/>
  </sheetPr>
  <dimension ref="A1:P86"/>
  <sheetViews>
    <sheetView view="pageBreakPreview" topLeftCell="A8" zoomScaleNormal="100" zoomScaleSheetLayoutView="100" workbookViewId="0">
      <selection activeCell="G28" sqref="G28"/>
    </sheetView>
  </sheetViews>
  <sheetFormatPr defaultColWidth="9" defaultRowHeight="15.75" customHeight="1"/>
  <cols>
    <col min="1" max="1" width="5.25" style="2" customWidth="1"/>
    <col min="2" max="2" width="23.25" style="2" customWidth="1"/>
    <col min="3" max="3" width="17.25" style="2" customWidth="1"/>
    <col min="4" max="4" width="13.5" style="2" customWidth="1"/>
    <col min="5" max="5" width="15.5" style="25" customWidth="1"/>
    <col min="6" max="6" width="14.625" style="2" customWidth="1"/>
    <col min="7" max="7" width="12.25" style="2" customWidth="1"/>
    <col min="8" max="8" width="9.625" style="2" bestFit="1" customWidth="1"/>
    <col min="9" max="9" width="14" style="2" customWidth="1"/>
    <col min="10" max="16384" width="9" style="2"/>
  </cols>
  <sheetData>
    <row r="1" spans="1:16" s="15" customFormat="1" ht="30" customHeight="1">
      <c r="A1" s="519" t="s">
        <v>202</v>
      </c>
      <c r="B1" s="519"/>
      <c r="C1" s="519"/>
      <c r="D1" s="519"/>
      <c r="E1" s="519"/>
      <c r="F1" s="519"/>
      <c r="G1" s="519"/>
      <c r="H1" s="519"/>
      <c r="I1" s="519"/>
    </row>
    <row r="2" spans="1:16" ht="16.5" customHeight="1">
      <c r="A2" s="518" t="str">
        <f>公用信息!A8</f>
        <v>评估基准日：2018年11月30日</v>
      </c>
      <c r="B2" s="518"/>
      <c r="C2" s="518"/>
      <c r="D2" s="518"/>
      <c r="E2" s="537"/>
      <c r="F2" s="537"/>
      <c r="G2" s="537"/>
      <c r="H2" s="537"/>
      <c r="I2" s="537"/>
      <c r="J2" s="90"/>
      <c r="K2" s="90"/>
      <c r="L2" s="90"/>
      <c r="M2" s="90"/>
      <c r="N2" s="90"/>
      <c r="O2" s="90"/>
    </row>
    <row r="3" spans="1:16" ht="16.5" customHeight="1">
      <c r="A3" s="91"/>
      <c r="B3" s="91"/>
      <c r="C3" s="91"/>
      <c r="D3" s="91"/>
      <c r="E3" s="157"/>
      <c r="F3" s="157"/>
      <c r="G3" s="157"/>
      <c r="H3" s="538" t="s">
        <v>519</v>
      </c>
      <c r="I3" s="538"/>
      <c r="J3" s="90"/>
      <c r="K3" s="90"/>
      <c r="L3" s="90"/>
      <c r="M3" s="90"/>
      <c r="N3" s="90"/>
      <c r="O3" s="90"/>
    </row>
    <row r="4" spans="1:16" ht="16.5" customHeight="1">
      <c r="A4" s="89" t="str">
        <f>公用信息!A5</f>
        <v>被评估单位：中国劳动关系学院</v>
      </c>
      <c r="B4" s="90"/>
      <c r="C4" s="90"/>
      <c r="D4" s="90"/>
      <c r="E4" s="159"/>
      <c r="F4" s="90"/>
      <c r="G4" s="90"/>
      <c r="H4" s="545" t="s">
        <v>291</v>
      </c>
      <c r="I4" s="545"/>
      <c r="J4" s="90"/>
      <c r="K4" s="90"/>
      <c r="L4" s="90"/>
      <c r="M4" s="90"/>
      <c r="N4" s="90"/>
      <c r="O4" s="90"/>
    </row>
    <row r="5" spans="1:16" s="16" customFormat="1" ht="16.5" customHeight="1">
      <c r="A5" s="176" t="s">
        <v>36</v>
      </c>
      <c r="B5" s="176" t="s">
        <v>520</v>
      </c>
      <c r="C5" s="176" t="s">
        <v>342</v>
      </c>
      <c r="D5" s="176" t="s">
        <v>50</v>
      </c>
      <c r="E5" s="176" t="s">
        <v>51</v>
      </c>
      <c r="F5" s="176" t="s">
        <v>52</v>
      </c>
      <c r="G5" s="215" t="s">
        <v>321</v>
      </c>
      <c r="H5" s="176" t="s">
        <v>357</v>
      </c>
      <c r="I5" s="176" t="s">
        <v>331</v>
      </c>
      <c r="J5" s="245"/>
      <c r="K5" s="245"/>
      <c r="L5" s="245"/>
      <c r="M5" s="245"/>
      <c r="N5" s="245"/>
      <c r="O5" s="245"/>
      <c r="P5" s="265"/>
    </row>
    <row r="6" spans="1:16" ht="16.5" customHeight="1">
      <c r="A6" s="176"/>
      <c r="B6" s="188"/>
      <c r="C6" s="176"/>
      <c r="D6" s="189"/>
      <c r="E6" s="330"/>
      <c r="F6" s="328"/>
      <c r="G6" s="328">
        <f>F6-E6</f>
        <v>0</v>
      </c>
      <c r="H6" s="334" t="str">
        <f>IF(E6=0,"",G6/E6*100)</f>
        <v/>
      </c>
      <c r="I6" s="191"/>
      <c r="J6" s="179"/>
      <c r="K6" s="179"/>
      <c r="L6" s="179"/>
      <c r="M6" s="179"/>
      <c r="N6" s="179"/>
      <c r="O6" s="179"/>
      <c r="P6" s="186"/>
    </row>
    <row r="7" spans="1:16" ht="16.5" customHeight="1">
      <c r="A7" s="176"/>
      <c r="B7" s="188"/>
      <c r="C7" s="176"/>
      <c r="D7" s="189"/>
      <c r="E7" s="330"/>
      <c r="F7" s="328"/>
      <c r="G7" s="328">
        <f>F7-E7</f>
        <v>0</v>
      </c>
      <c r="H7" s="334" t="str">
        <f>IF(E7=0,"",G7/E7*100)</f>
        <v/>
      </c>
      <c r="I7" s="191"/>
      <c r="J7" s="179"/>
      <c r="K7" s="179"/>
      <c r="L7" s="179"/>
      <c r="M7" s="179"/>
      <c r="N7" s="179"/>
      <c r="O7" s="179"/>
      <c r="P7" s="186"/>
    </row>
    <row r="8" spans="1:16" ht="16.5" customHeight="1">
      <c r="A8" s="176"/>
      <c r="B8" s="188"/>
      <c r="C8" s="176"/>
      <c r="D8" s="189"/>
      <c r="E8" s="330"/>
      <c r="F8" s="328"/>
      <c r="G8" s="328">
        <f>F8-E8</f>
        <v>0</v>
      </c>
      <c r="H8" s="334" t="str">
        <f>IF(E8=0,"",G8/E8*100)</f>
        <v/>
      </c>
      <c r="I8" s="191"/>
      <c r="J8" s="179"/>
      <c r="K8" s="179"/>
      <c r="L8" s="179"/>
      <c r="M8" s="179"/>
      <c r="N8" s="179"/>
      <c r="O8" s="179"/>
      <c r="P8" s="186"/>
    </row>
    <row r="9" spans="1:16" ht="16.5" customHeight="1">
      <c r="A9" s="176"/>
      <c r="B9" s="188"/>
      <c r="C9" s="176"/>
      <c r="D9" s="189"/>
      <c r="E9" s="330"/>
      <c r="F9" s="328"/>
      <c r="G9" s="328">
        <f t="shared" ref="G9:G28" si="0">F9-E9</f>
        <v>0</v>
      </c>
      <c r="H9" s="334" t="str">
        <f t="shared" ref="H9:H28" si="1">IF(E9=0,"",G9/E9*100)</f>
        <v/>
      </c>
      <c r="I9" s="191"/>
      <c r="J9" s="179"/>
      <c r="K9" s="179"/>
      <c r="L9" s="179"/>
      <c r="M9" s="179"/>
      <c r="N9" s="179"/>
      <c r="O9" s="179"/>
      <c r="P9" s="186"/>
    </row>
    <row r="10" spans="1:16" ht="16.5" customHeight="1">
      <c r="A10" s="176"/>
      <c r="B10" s="188"/>
      <c r="C10" s="176"/>
      <c r="D10" s="189"/>
      <c r="E10" s="330"/>
      <c r="F10" s="328"/>
      <c r="G10" s="328">
        <f t="shared" si="0"/>
        <v>0</v>
      </c>
      <c r="H10" s="334" t="str">
        <f t="shared" si="1"/>
        <v/>
      </c>
      <c r="I10" s="191"/>
      <c r="J10" s="179"/>
      <c r="K10" s="179"/>
      <c r="L10" s="179"/>
      <c r="M10" s="179"/>
      <c r="N10" s="179"/>
      <c r="O10" s="179"/>
      <c r="P10" s="186"/>
    </row>
    <row r="11" spans="1:16" ht="16.5" customHeight="1">
      <c r="A11" s="176"/>
      <c r="B11" s="188"/>
      <c r="C11" s="176"/>
      <c r="D11" s="189"/>
      <c r="E11" s="330"/>
      <c r="F11" s="328"/>
      <c r="G11" s="328">
        <f t="shared" si="0"/>
        <v>0</v>
      </c>
      <c r="H11" s="334" t="str">
        <f t="shared" si="1"/>
        <v/>
      </c>
      <c r="I11" s="191"/>
      <c r="J11" s="179"/>
      <c r="K11" s="179"/>
      <c r="L11" s="179"/>
      <c r="M11" s="179"/>
      <c r="N11" s="179"/>
      <c r="O11" s="179"/>
      <c r="P11" s="186"/>
    </row>
    <row r="12" spans="1:16" ht="16.5" customHeight="1">
      <c r="A12" s="176"/>
      <c r="B12" s="188"/>
      <c r="C12" s="176"/>
      <c r="D12" s="189"/>
      <c r="E12" s="330"/>
      <c r="F12" s="328"/>
      <c r="G12" s="328">
        <f t="shared" si="0"/>
        <v>0</v>
      </c>
      <c r="H12" s="334" t="str">
        <f t="shared" si="1"/>
        <v/>
      </c>
      <c r="I12" s="191"/>
      <c r="J12" s="179"/>
      <c r="K12" s="179"/>
      <c r="L12" s="179"/>
      <c r="M12" s="179"/>
      <c r="N12" s="179"/>
      <c r="O12" s="179"/>
      <c r="P12" s="186"/>
    </row>
    <row r="13" spans="1:16" ht="16.5" customHeight="1">
      <c r="A13" s="176"/>
      <c r="B13" s="188"/>
      <c r="C13" s="176"/>
      <c r="D13" s="189"/>
      <c r="E13" s="330"/>
      <c r="F13" s="328"/>
      <c r="G13" s="328">
        <f t="shared" si="0"/>
        <v>0</v>
      </c>
      <c r="H13" s="334" t="str">
        <f t="shared" si="1"/>
        <v/>
      </c>
      <c r="I13" s="191"/>
      <c r="J13" s="179"/>
      <c r="K13" s="179"/>
      <c r="L13" s="179"/>
      <c r="M13" s="179"/>
      <c r="N13" s="179"/>
      <c r="O13" s="179"/>
      <c r="P13" s="186"/>
    </row>
    <row r="14" spans="1:16" ht="16.5" customHeight="1">
      <c r="A14" s="176"/>
      <c r="B14" s="188"/>
      <c r="C14" s="176"/>
      <c r="D14" s="189"/>
      <c r="E14" s="330"/>
      <c r="F14" s="328"/>
      <c r="G14" s="328">
        <f t="shared" si="0"/>
        <v>0</v>
      </c>
      <c r="H14" s="334" t="str">
        <f t="shared" si="1"/>
        <v/>
      </c>
      <c r="I14" s="191"/>
      <c r="J14" s="179"/>
      <c r="K14" s="179"/>
      <c r="L14" s="179"/>
      <c r="M14" s="179"/>
      <c r="N14" s="179"/>
      <c r="O14" s="179"/>
      <c r="P14" s="186"/>
    </row>
    <row r="15" spans="1:16" ht="16.5" customHeight="1">
      <c r="A15" s="176"/>
      <c r="B15" s="188"/>
      <c r="C15" s="176"/>
      <c r="D15" s="189"/>
      <c r="E15" s="330"/>
      <c r="F15" s="328"/>
      <c r="G15" s="328">
        <f t="shared" si="0"/>
        <v>0</v>
      </c>
      <c r="H15" s="334" t="str">
        <f t="shared" si="1"/>
        <v/>
      </c>
      <c r="I15" s="191"/>
      <c r="J15" s="179"/>
      <c r="K15" s="179"/>
      <c r="L15" s="179"/>
      <c r="M15" s="179"/>
      <c r="N15" s="179"/>
      <c r="O15" s="179"/>
      <c r="P15" s="186"/>
    </row>
    <row r="16" spans="1:16" ht="16.5" customHeight="1">
      <c r="A16" s="176"/>
      <c r="B16" s="188"/>
      <c r="C16" s="176"/>
      <c r="D16" s="189"/>
      <c r="E16" s="330"/>
      <c r="F16" s="328"/>
      <c r="G16" s="328">
        <f t="shared" si="0"/>
        <v>0</v>
      </c>
      <c r="H16" s="334" t="str">
        <f t="shared" si="1"/>
        <v/>
      </c>
      <c r="I16" s="191"/>
      <c r="J16" s="179"/>
      <c r="K16" s="179"/>
      <c r="L16" s="179"/>
      <c r="M16" s="179"/>
      <c r="N16" s="179"/>
      <c r="O16" s="179"/>
      <c r="P16" s="186"/>
    </row>
    <row r="17" spans="1:16" ht="16.5" customHeight="1">
      <c r="A17" s="176"/>
      <c r="B17" s="188"/>
      <c r="C17" s="176"/>
      <c r="D17" s="189"/>
      <c r="E17" s="330"/>
      <c r="F17" s="328"/>
      <c r="G17" s="328">
        <f t="shared" si="0"/>
        <v>0</v>
      </c>
      <c r="H17" s="334" t="str">
        <f t="shared" si="1"/>
        <v/>
      </c>
      <c r="I17" s="191"/>
      <c r="J17" s="179"/>
      <c r="K17" s="179"/>
      <c r="L17" s="179"/>
      <c r="M17" s="179"/>
      <c r="N17" s="179"/>
      <c r="O17" s="179"/>
      <c r="P17" s="186"/>
    </row>
    <row r="18" spans="1:16" ht="16.5" customHeight="1">
      <c r="A18" s="176"/>
      <c r="B18" s="188"/>
      <c r="C18" s="176"/>
      <c r="D18" s="189"/>
      <c r="E18" s="330"/>
      <c r="F18" s="328"/>
      <c r="G18" s="328">
        <f t="shared" si="0"/>
        <v>0</v>
      </c>
      <c r="H18" s="334" t="str">
        <f t="shared" si="1"/>
        <v/>
      </c>
      <c r="I18" s="191"/>
      <c r="J18" s="179"/>
      <c r="K18" s="179"/>
      <c r="L18" s="179"/>
      <c r="M18" s="179"/>
      <c r="N18" s="179"/>
      <c r="O18" s="179"/>
      <c r="P18" s="186"/>
    </row>
    <row r="19" spans="1:16" ht="16.5" customHeight="1">
      <c r="A19" s="176"/>
      <c r="B19" s="188"/>
      <c r="C19" s="176"/>
      <c r="D19" s="189"/>
      <c r="E19" s="330"/>
      <c r="F19" s="328"/>
      <c r="G19" s="328">
        <f t="shared" si="0"/>
        <v>0</v>
      </c>
      <c r="H19" s="334" t="str">
        <f t="shared" si="1"/>
        <v/>
      </c>
      <c r="I19" s="191"/>
      <c r="J19" s="179"/>
      <c r="K19" s="179"/>
      <c r="L19" s="179"/>
      <c r="M19" s="179"/>
      <c r="N19" s="179"/>
      <c r="O19" s="179"/>
      <c r="P19" s="186"/>
    </row>
    <row r="20" spans="1:16" ht="16.5" customHeight="1">
      <c r="A20" s="176"/>
      <c r="B20" s="188"/>
      <c r="C20" s="176"/>
      <c r="D20" s="189"/>
      <c r="E20" s="330"/>
      <c r="F20" s="328"/>
      <c r="G20" s="328">
        <f t="shared" si="0"/>
        <v>0</v>
      </c>
      <c r="H20" s="334" t="str">
        <f t="shared" si="1"/>
        <v/>
      </c>
      <c r="I20" s="191"/>
      <c r="J20" s="179"/>
      <c r="K20" s="179"/>
      <c r="L20" s="179"/>
      <c r="M20" s="179"/>
      <c r="N20" s="179"/>
      <c r="O20" s="179"/>
      <c r="P20" s="186"/>
    </row>
    <row r="21" spans="1:16" ht="16.5" customHeight="1">
      <c r="A21" s="176"/>
      <c r="B21" s="188"/>
      <c r="C21" s="176"/>
      <c r="D21" s="189"/>
      <c r="E21" s="330"/>
      <c r="F21" s="328"/>
      <c r="G21" s="328">
        <f t="shared" si="0"/>
        <v>0</v>
      </c>
      <c r="H21" s="334" t="str">
        <f t="shared" si="1"/>
        <v/>
      </c>
      <c r="I21" s="191"/>
      <c r="J21" s="179"/>
      <c r="K21" s="179"/>
      <c r="L21" s="179"/>
      <c r="M21" s="179"/>
      <c r="N21" s="179"/>
      <c r="O21" s="179"/>
      <c r="P21" s="186"/>
    </row>
    <row r="22" spans="1:16" ht="16.5" customHeight="1">
      <c r="A22" s="176"/>
      <c r="B22" s="188"/>
      <c r="C22" s="176"/>
      <c r="D22" s="189"/>
      <c r="E22" s="330"/>
      <c r="F22" s="328"/>
      <c r="G22" s="328">
        <f t="shared" si="0"/>
        <v>0</v>
      </c>
      <c r="H22" s="334" t="str">
        <f t="shared" si="1"/>
        <v/>
      </c>
      <c r="I22" s="191"/>
      <c r="J22" s="179"/>
      <c r="K22" s="179"/>
      <c r="L22" s="179"/>
      <c r="M22" s="179"/>
      <c r="N22" s="179"/>
      <c r="O22" s="179"/>
      <c r="P22" s="186"/>
    </row>
    <row r="23" spans="1:16" ht="16.5" customHeight="1">
      <c r="A23" s="176"/>
      <c r="B23" s="188"/>
      <c r="C23" s="176"/>
      <c r="D23" s="189"/>
      <c r="E23" s="330"/>
      <c r="F23" s="328"/>
      <c r="G23" s="328">
        <f t="shared" si="0"/>
        <v>0</v>
      </c>
      <c r="H23" s="334" t="str">
        <f t="shared" si="1"/>
        <v/>
      </c>
      <c r="I23" s="191"/>
      <c r="J23" s="179"/>
      <c r="K23" s="179"/>
      <c r="L23" s="179"/>
      <c r="M23" s="179"/>
      <c r="N23" s="179"/>
      <c r="O23" s="179"/>
      <c r="P23" s="186"/>
    </row>
    <row r="24" spans="1:16" ht="16.5" customHeight="1">
      <c r="A24" s="176"/>
      <c r="B24" s="188"/>
      <c r="C24" s="176"/>
      <c r="D24" s="189"/>
      <c r="E24" s="330"/>
      <c r="F24" s="328"/>
      <c r="G24" s="328">
        <f t="shared" si="0"/>
        <v>0</v>
      </c>
      <c r="H24" s="334" t="str">
        <f t="shared" si="1"/>
        <v/>
      </c>
      <c r="I24" s="191"/>
      <c r="J24" s="179"/>
      <c r="K24" s="179"/>
      <c r="L24" s="179"/>
      <c r="M24" s="179"/>
      <c r="N24" s="179"/>
      <c r="O24" s="179"/>
      <c r="P24" s="186"/>
    </row>
    <row r="25" spans="1:16" ht="16.5" customHeight="1">
      <c r="A25" s="176"/>
      <c r="B25" s="188"/>
      <c r="C25" s="176"/>
      <c r="D25" s="189"/>
      <c r="E25" s="330"/>
      <c r="F25" s="328"/>
      <c r="G25" s="328">
        <f t="shared" si="0"/>
        <v>0</v>
      </c>
      <c r="H25" s="334" t="str">
        <f t="shared" si="1"/>
        <v/>
      </c>
      <c r="I25" s="191"/>
      <c r="J25" s="179"/>
      <c r="K25" s="179"/>
      <c r="L25" s="179"/>
      <c r="M25" s="179"/>
      <c r="N25" s="179"/>
      <c r="O25" s="179"/>
      <c r="P25" s="186"/>
    </row>
    <row r="26" spans="1:16" ht="16.5" customHeight="1">
      <c r="A26" s="522" t="s">
        <v>334</v>
      </c>
      <c r="B26" s="523"/>
      <c r="C26" s="176"/>
      <c r="D26" s="189"/>
      <c r="E26" s="330">
        <f>ROUND(SUM(E6:E25),2)</f>
        <v>0</v>
      </c>
      <c r="F26" s="330">
        <f>ROUND(SUM(F6:F25),2)</f>
        <v>0</v>
      </c>
      <c r="G26" s="328">
        <f t="shared" si="0"/>
        <v>0</v>
      </c>
      <c r="H26" s="334" t="str">
        <f t="shared" si="1"/>
        <v/>
      </c>
      <c r="I26" s="191"/>
      <c r="J26" s="179"/>
      <c r="K26" s="179"/>
      <c r="L26" s="179"/>
      <c r="M26" s="179"/>
      <c r="N26" s="179"/>
      <c r="O26" s="179"/>
      <c r="P26" s="186"/>
    </row>
    <row r="27" spans="1:16" ht="16.5" customHeight="1">
      <c r="A27" s="522" t="s">
        <v>521</v>
      </c>
      <c r="B27" s="523"/>
      <c r="C27" s="176"/>
      <c r="D27" s="189"/>
      <c r="E27" s="330"/>
      <c r="F27" s="328"/>
      <c r="G27" s="328">
        <f t="shared" si="0"/>
        <v>0</v>
      </c>
      <c r="H27" s="334" t="str">
        <f t="shared" si="1"/>
        <v/>
      </c>
      <c r="I27" s="191"/>
      <c r="J27" s="179"/>
      <c r="K27" s="179"/>
      <c r="L27" s="179"/>
      <c r="M27" s="179"/>
      <c r="N27" s="179"/>
      <c r="O27" s="179"/>
      <c r="P27" s="186"/>
    </row>
    <row r="28" spans="1:16" ht="16.5" customHeight="1">
      <c r="A28" s="522" t="s">
        <v>334</v>
      </c>
      <c r="B28" s="523"/>
      <c r="C28" s="191"/>
      <c r="D28" s="189"/>
      <c r="E28" s="329">
        <f>E26-E27</f>
        <v>0</v>
      </c>
      <c r="F28" s="329">
        <f>F26-F27</f>
        <v>0</v>
      </c>
      <c r="G28" s="328">
        <f t="shared" si="0"/>
        <v>0</v>
      </c>
      <c r="H28" s="334" t="str">
        <f t="shared" si="1"/>
        <v/>
      </c>
      <c r="I28" s="191"/>
      <c r="J28" s="179"/>
      <c r="K28" s="179"/>
      <c r="L28" s="179"/>
      <c r="M28" s="179"/>
      <c r="N28" s="179"/>
      <c r="O28" s="179"/>
      <c r="P28" s="186"/>
    </row>
    <row r="29" spans="1:16" ht="15.75" customHeight="1">
      <c r="A29" s="193"/>
      <c r="B29" s="193"/>
      <c r="C29" s="193"/>
      <c r="D29" s="193"/>
      <c r="E29" s="185"/>
      <c r="F29" s="185"/>
      <c r="G29" s="185"/>
      <c r="H29" s="185"/>
      <c r="I29" s="185"/>
      <c r="J29" s="179"/>
      <c r="K29" s="179"/>
      <c r="L29" s="179"/>
      <c r="M29" s="179"/>
      <c r="N29" s="179"/>
      <c r="O29" s="179"/>
      <c r="P29" s="186"/>
    </row>
    <row r="30" spans="1:16" ht="15.75" customHeight="1">
      <c r="A30" s="195"/>
      <c r="B30" s="179"/>
      <c r="C30" s="179"/>
      <c r="D30" s="179"/>
      <c r="E30" s="181"/>
      <c r="F30" s="179"/>
      <c r="G30" s="179"/>
      <c r="H30" s="179"/>
      <c r="I30" s="179"/>
      <c r="J30" s="179"/>
      <c r="K30" s="179"/>
      <c r="L30" s="179"/>
      <c r="M30" s="179"/>
      <c r="N30" s="179"/>
      <c r="O30" s="179"/>
      <c r="P30" s="186"/>
    </row>
    <row r="31" spans="1:16" ht="15.75" customHeight="1">
      <c r="A31" s="179"/>
      <c r="B31" s="179"/>
      <c r="C31" s="179"/>
      <c r="D31" s="179"/>
      <c r="E31" s="181"/>
      <c r="F31" s="179"/>
      <c r="G31" s="179"/>
      <c r="H31" s="179"/>
      <c r="I31" s="179"/>
      <c r="J31" s="179"/>
      <c r="K31" s="179"/>
      <c r="L31" s="179"/>
      <c r="M31" s="179"/>
      <c r="N31" s="179"/>
      <c r="O31" s="179"/>
      <c r="P31" s="186"/>
    </row>
    <row r="32" spans="1:16" ht="15.75" customHeight="1">
      <c r="A32" s="179"/>
      <c r="B32" s="179"/>
      <c r="C32" s="179"/>
      <c r="D32" s="179"/>
      <c r="E32" s="181"/>
      <c r="F32" s="179"/>
      <c r="G32" s="179"/>
      <c r="H32" s="179"/>
      <c r="I32" s="179"/>
      <c r="J32" s="179"/>
      <c r="K32" s="179"/>
      <c r="L32" s="179"/>
      <c r="M32" s="179"/>
      <c r="N32" s="179"/>
      <c r="O32" s="179"/>
      <c r="P32" s="186"/>
    </row>
    <row r="33" spans="1:16" ht="15.75" customHeight="1">
      <c r="A33" s="179"/>
      <c r="B33" s="179"/>
      <c r="C33" s="179"/>
      <c r="D33" s="179"/>
      <c r="E33" s="181"/>
      <c r="F33" s="179"/>
      <c r="G33" s="179"/>
      <c r="H33" s="179"/>
      <c r="I33" s="179"/>
      <c r="J33" s="179"/>
      <c r="K33" s="179"/>
      <c r="L33" s="179"/>
      <c r="M33" s="179"/>
      <c r="N33" s="179"/>
      <c r="O33" s="179"/>
      <c r="P33" s="186"/>
    </row>
    <row r="34" spans="1:16" ht="15.75" customHeight="1">
      <c r="A34" s="179"/>
      <c r="B34" s="179"/>
      <c r="C34" s="179"/>
      <c r="D34" s="179"/>
      <c r="E34" s="181"/>
      <c r="F34" s="179"/>
      <c r="G34" s="179"/>
      <c r="H34" s="179"/>
      <c r="I34" s="179"/>
      <c r="J34" s="179"/>
      <c r="K34" s="179"/>
      <c r="L34" s="179"/>
      <c r="M34" s="179"/>
      <c r="N34" s="179"/>
      <c r="O34" s="179"/>
      <c r="P34" s="186"/>
    </row>
    <row r="35" spans="1:16" ht="15.75" customHeight="1">
      <c r="A35" s="179"/>
      <c r="B35" s="179"/>
      <c r="C35" s="179"/>
      <c r="D35" s="179"/>
      <c r="E35" s="181"/>
      <c r="F35" s="179"/>
      <c r="G35" s="179"/>
      <c r="H35" s="179"/>
      <c r="I35" s="179"/>
      <c r="J35" s="179"/>
      <c r="K35" s="179"/>
      <c r="L35" s="179"/>
      <c r="M35" s="179"/>
      <c r="N35" s="179"/>
      <c r="O35" s="179"/>
      <c r="P35" s="186"/>
    </row>
    <row r="36" spans="1:16" ht="15.75" customHeight="1">
      <c r="A36" s="179"/>
      <c r="B36" s="179"/>
      <c r="C36" s="179"/>
      <c r="D36" s="179"/>
      <c r="E36" s="181"/>
      <c r="F36" s="179"/>
      <c r="G36" s="179"/>
      <c r="H36" s="179"/>
      <c r="I36" s="179"/>
      <c r="J36" s="179"/>
      <c r="K36" s="179"/>
      <c r="L36" s="179"/>
      <c r="M36" s="179"/>
      <c r="N36" s="179"/>
      <c r="O36" s="179"/>
      <c r="P36" s="186"/>
    </row>
    <row r="37" spans="1:16" ht="15.75" customHeight="1">
      <c r="A37" s="179"/>
      <c r="B37" s="179"/>
      <c r="C37" s="179"/>
      <c r="D37" s="179"/>
      <c r="E37" s="181"/>
      <c r="F37" s="179"/>
      <c r="G37" s="179"/>
      <c r="H37" s="179"/>
      <c r="I37" s="179"/>
      <c r="J37" s="179"/>
      <c r="K37" s="179"/>
      <c r="L37" s="179"/>
      <c r="M37" s="179"/>
      <c r="N37" s="179"/>
      <c r="O37" s="179"/>
      <c r="P37" s="186"/>
    </row>
    <row r="38" spans="1:16" ht="15.75" customHeight="1">
      <c r="A38" s="179"/>
      <c r="B38" s="179"/>
      <c r="C38" s="179"/>
      <c r="D38" s="179"/>
      <c r="E38" s="181"/>
      <c r="F38" s="179"/>
      <c r="G38" s="179"/>
      <c r="H38" s="179"/>
      <c r="I38" s="179"/>
      <c r="J38" s="179"/>
      <c r="K38" s="179"/>
      <c r="L38" s="179"/>
      <c r="M38" s="179"/>
      <c r="N38" s="179"/>
      <c r="O38" s="179"/>
      <c r="P38" s="186"/>
    </row>
    <row r="39" spans="1:16" ht="15.75" customHeight="1">
      <c r="A39" s="179"/>
      <c r="B39" s="179"/>
      <c r="C39" s="179"/>
      <c r="D39" s="179"/>
      <c r="E39" s="181"/>
      <c r="F39" s="179"/>
      <c r="G39" s="179"/>
      <c r="H39" s="179"/>
      <c r="I39" s="179"/>
      <c r="J39" s="179"/>
      <c r="K39" s="179"/>
      <c r="L39" s="179"/>
      <c r="M39" s="179"/>
      <c r="N39" s="179"/>
      <c r="O39" s="179"/>
      <c r="P39" s="186"/>
    </row>
    <row r="40" spans="1:16" ht="15.75" customHeight="1">
      <c r="A40" s="179"/>
      <c r="B40" s="179"/>
      <c r="C40" s="179"/>
      <c r="D40" s="179"/>
      <c r="E40" s="181"/>
      <c r="F40" s="179"/>
      <c r="G40" s="179"/>
      <c r="H40" s="179"/>
      <c r="I40" s="179"/>
      <c r="J40" s="179"/>
      <c r="K40" s="179"/>
      <c r="L40" s="179"/>
      <c r="M40" s="179"/>
      <c r="N40" s="179"/>
      <c r="O40" s="179"/>
      <c r="P40" s="186"/>
    </row>
    <row r="41" spans="1:16" ht="15.75" customHeight="1">
      <c r="A41" s="179"/>
      <c r="B41" s="179"/>
      <c r="C41" s="179"/>
      <c r="D41" s="179"/>
      <c r="E41" s="181"/>
      <c r="F41" s="179"/>
      <c r="G41" s="179"/>
      <c r="H41" s="179"/>
      <c r="I41" s="179"/>
      <c r="J41" s="179"/>
      <c r="K41" s="179"/>
      <c r="L41" s="179"/>
      <c r="M41" s="179"/>
      <c r="N41" s="179"/>
      <c r="O41" s="179"/>
      <c r="P41" s="186"/>
    </row>
    <row r="42" spans="1:16" ht="15.75" customHeight="1">
      <c r="A42" s="179"/>
      <c r="B42" s="179"/>
      <c r="C42" s="179"/>
      <c r="D42" s="179"/>
      <c r="E42" s="181"/>
      <c r="F42" s="179"/>
      <c r="G42" s="179"/>
      <c r="H42" s="179"/>
      <c r="I42" s="179"/>
      <c r="J42" s="179"/>
      <c r="K42" s="179"/>
      <c r="L42" s="179"/>
      <c r="M42" s="179"/>
      <c r="N42" s="179"/>
      <c r="O42" s="179"/>
      <c r="P42" s="186"/>
    </row>
    <row r="43" spans="1:16" ht="15.75" customHeight="1">
      <c r="A43" s="179"/>
      <c r="B43" s="179"/>
      <c r="C43" s="179"/>
      <c r="D43" s="179"/>
      <c r="E43" s="181"/>
      <c r="F43" s="179"/>
      <c r="G43" s="179"/>
      <c r="H43" s="179"/>
      <c r="I43" s="179"/>
      <c r="J43" s="179"/>
      <c r="K43" s="179"/>
      <c r="L43" s="179"/>
      <c r="M43" s="179"/>
      <c r="N43" s="179"/>
      <c r="O43" s="179"/>
      <c r="P43" s="186"/>
    </row>
    <row r="44" spans="1:16" ht="15.75" customHeight="1">
      <c r="A44" s="179"/>
      <c r="B44" s="179"/>
      <c r="C44" s="179"/>
      <c r="D44" s="179"/>
      <c r="E44" s="181"/>
      <c r="F44" s="179"/>
      <c r="G44" s="179"/>
      <c r="H44" s="179"/>
      <c r="I44" s="179"/>
      <c r="J44" s="179"/>
      <c r="K44" s="179"/>
      <c r="L44" s="179"/>
      <c r="M44" s="179"/>
      <c r="N44" s="179"/>
      <c r="O44" s="179"/>
      <c r="P44" s="186"/>
    </row>
    <row r="45" spans="1:16" ht="15.75" customHeight="1">
      <c r="A45" s="179"/>
      <c r="B45" s="179"/>
      <c r="C45" s="179"/>
      <c r="D45" s="179"/>
      <c r="E45" s="181"/>
      <c r="F45" s="179"/>
      <c r="G45" s="179"/>
      <c r="H45" s="179"/>
      <c r="I45" s="179"/>
      <c r="J45" s="179"/>
      <c r="K45" s="179"/>
      <c r="L45" s="179"/>
      <c r="M45" s="179"/>
      <c r="N45" s="179"/>
      <c r="O45" s="179"/>
      <c r="P45" s="186"/>
    </row>
    <row r="46" spans="1:16" ht="15.75" customHeight="1">
      <c r="A46" s="179"/>
      <c r="B46" s="179"/>
      <c r="C46" s="179"/>
      <c r="D46" s="179"/>
      <c r="E46" s="181"/>
      <c r="F46" s="179"/>
      <c r="G46" s="179"/>
      <c r="H46" s="179"/>
      <c r="I46" s="179"/>
      <c r="J46" s="179"/>
      <c r="K46" s="179"/>
      <c r="L46" s="179"/>
      <c r="M46" s="179"/>
      <c r="N46" s="179"/>
      <c r="O46" s="179"/>
      <c r="P46" s="186"/>
    </row>
    <row r="47" spans="1:16" ht="15.75" customHeight="1">
      <c r="A47" s="179"/>
      <c r="B47" s="179"/>
      <c r="C47" s="179"/>
      <c r="D47" s="179"/>
      <c r="E47" s="181"/>
      <c r="F47" s="179"/>
      <c r="G47" s="179"/>
      <c r="H47" s="179"/>
      <c r="I47" s="179"/>
      <c r="J47" s="179"/>
      <c r="K47" s="179"/>
      <c r="L47" s="179"/>
      <c r="M47" s="179"/>
      <c r="N47" s="179"/>
      <c r="O47" s="179"/>
      <c r="P47" s="186"/>
    </row>
    <row r="48" spans="1:16" ht="15.75" customHeight="1">
      <c r="A48" s="179"/>
      <c r="B48" s="179"/>
      <c r="C48" s="179"/>
      <c r="D48" s="179"/>
      <c r="E48" s="181"/>
      <c r="F48" s="179"/>
      <c r="G48" s="179"/>
      <c r="H48" s="179"/>
      <c r="I48" s="179"/>
      <c r="J48" s="179"/>
      <c r="K48" s="179"/>
      <c r="L48" s="179"/>
      <c r="M48" s="179"/>
      <c r="N48" s="179"/>
      <c r="O48" s="179"/>
      <c r="P48" s="186"/>
    </row>
    <row r="49" spans="1:16" ht="15.75" customHeight="1">
      <c r="A49" s="179"/>
      <c r="B49" s="179"/>
      <c r="C49" s="179"/>
      <c r="D49" s="179"/>
      <c r="E49" s="181"/>
      <c r="F49" s="179"/>
      <c r="G49" s="179"/>
      <c r="H49" s="179"/>
      <c r="I49" s="179"/>
      <c r="J49" s="179"/>
      <c r="K49" s="179"/>
      <c r="L49" s="179"/>
      <c r="M49" s="179"/>
      <c r="N49" s="179"/>
      <c r="O49" s="179"/>
      <c r="P49" s="186"/>
    </row>
    <row r="50" spans="1:16" ht="15.75" customHeight="1">
      <c r="A50" s="179"/>
      <c r="B50" s="179"/>
      <c r="C50" s="179"/>
      <c r="D50" s="179"/>
      <c r="E50" s="181"/>
      <c r="F50" s="179"/>
      <c r="G50" s="179"/>
      <c r="H50" s="179"/>
      <c r="I50" s="179"/>
      <c r="J50" s="179"/>
      <c r="K50" s="179"/>
      <c r="L50" s="179"/>
      <c r="M50" s="179"/>
      <c r="N50" s="179"/>
      <c r="O50" s="179"/>
      <c r="P50" s="186"/>
    </row>
    <row r="51" spans="1:16" ht="15.75" customHeight="1">
      <c r="A51" s="179"/>
      <c r="B51" s="179"/>
      <c r="C51" s="179"/>
      <c r="D51" s="179"/>
      <c r="E51" s="181"/>
      <c r="F51" s="179"/>
      <c r="G51" s="179"/>
      <c r="H51" s="179"/>
      <c r="I51" s="179"/>
      <c r="J51" s="179"/>
      <c r="K51" s="179"/>
      <c r="L51" s="179"/>
      <c r="M51" s="179"/>
      <c r="N51" s="179"/>
      <c r="O51" s="179"/>
      <c r="P51" s="186"/>
    </row>
    <row r="52" spans="1:16" ht="15.75" customHeight="1">
      <c r="A52" s="179"/>
      <c r="B52" s="179"/>
      <c r="C52" s="179"/>
      <c r="D52" s="179"/>
      <c r="E52" s="181"/>
      <c r="F52" s="179"/>
      <c r="G52" s="179"/>
      <c r="H52" s="179"/>
      <c r="I52" s="179"/>
      <c r="J52" s="179"/>
      <c r="K52" s="179"/>
      <c r="L52" s="179"/>
      <c r="M52" s="179"/>
      <c r="N52" s="179"/>
      <c r="O52" s="179"/>
      <c r="P52" s="186"/>
    </row>
    <row r="53" spans="1:16" ht="15.75" customHeight="1">
      <c r="A53" s="179"/>
      <c r="B53" s="179"/>
      <c r="C53" s="179"/>
      <c r="D53" s="179"/>
      <c r="E53" s="181"/>
      <c r="F53" s="179"/>
      <c r="G53" s="179"/>
      <c r="H53" s="179"/>
      <c r="I53" s="179"/>
      <c r="J53" s="179"/>
      <c r="K53" s="179"/>
      <c r="L53" s="179"/>
      <c r="M53" s="179"/>
      <c r="N53" s="179"/>
      <c r="O53" s="179"/>
      <c r="P53" s="186"/>
    </row>
    <row r="54" spans="1:16" ht="15.75" customHeight="1">
      <c r="A54" s="179"/>
      <c r="B54" s="179"/>
      <c r="C54" s="179"/>
      <c r="D54" s="179"/>
      <c r="E54" s="181"/>
      <c r="F54" s="179"/>
      <c r="G54" s="179"/>
      <c r="H54" s="179"/>
      <c r="I54" s="179"/>
      <c r="J54" s="179"/>
      <c r="K54" s="179"/>
      <c r="L54" s="179"/>
      <c r="M54" s="179"/>
      <c r="N54" s="179"/>
      <c r="O54" s="179"/>
      <c r="P54" s="186"/>
    </row>
    <row r="55" spans="1:16" ht="15.75" customHeight="1">
      <c r="A55" s="179"/>
      <c r="B55" s="179"/>
      <c r="C55" s="179"/>
      <c r="D55" s="179"/>
      <c r="E55" s="181"/>
      <c r="F55" s="179"/>
      <c r="G55" s="179"/>
      <c r="H55" s="179"/>
      <c r="I55" s="179"/>
      <c r="J55" s="179"/>
      <c r="K55" s="179"/>
      <c r="L55" s="179"/>
      <c r="M55" s="179"/>
      <c r="N55" s="179"/>
      <c r="O55" s="179"/>
      <c r="P55" s="186"/>
    </row>
    <row r="56" spans="1:16" ht="15.75" customHeight="1">
      <c r="A56" s="179"/>
      <c r="B56" s="179"/>
      <c r="C56" s="179"/>
      <c r="D56" s="179"/>
      <c r="E56" s="181"/>
      <c r="F56" s="179"/>
      <c r="G56" s="179"/>
      <c r="H56" s="179"/>
      <c r="I56" s="179"/>
      <c r="J56" s="179"/>
      <c r="K56" s="179"/>
      <c r="L56" s="179"/>
      <c r="M56" s="179"/>
      <c r="N56" s="179"/>
      <c r="O56" s="179"/>
      <c r="P56" s="186"/>
    </row>
    <row r="57" spans="1:16" ht="15.75" customHeight="1">
      <c r="A57" s="179"/>
      <c r="B57" s="179"/>
      <c r="C57" s="179"/>
      <c r="D57" s="179"/>
      <c r="E57" s="181"/>
      <c r="F57" s="179"/>
      <c r="G57" s="179"/>
      <c r="H57" s="179"/>
      <c r="I57" s="179"/>
      <c r="J57" s="179"/>
      <c r="K57" s="179"/>
      <c r="L57" s="179"/>
      <c r="M57" s="179"/>
      <c r="N57" s="179"/>
      <c r="O57" s="179"/>
      <c r="P57" s="186"/>
    </row>
    <row r="58" spans="1:16" ht="15.75" customHeight="1">
      <c r="A58" s="179"/>
      <c r="B58" s="179"/>
      <c r="C58" s="179"/>
      <c r="D58" s="179"/>
      <c r="E58" s="181"/>
      <c r="F58" s="179"/>
      <c r="G58" s="179"/>
      <c r="H58" s="179"/>
      <c r="I58" s="179"/>
      <c r="J58" s="179"/>
      <c r="K58" s="179"/>
      <c r="L58" s="179"/>
      <c r="M58" s="179"/>
      <c r="N58" s="179"/>
      <c r="O58" s="179"/>
      <c r="P58" s="186"/>
    </row>
    <row r="59" spans="1:16" ht="15.75" customHeight="1">
      <c r="A59" s="179"/>
      <c r="B59" s="179"/>
      <c r="C59" s="179"/>
      <c r="D59" s="179"/>
      <c r="E59" s="181"/>
      <c r="F59" s="179"/>
      <c r="G59" s="179"/>
      <c r="H59" s="179"/>
      <c r="I59" s="179"/>
      <c r="J59" s="179"/>
      <c r="K59" s="179"/>
      <c r="L59" s="179"/>
      <c r="M59" s="179"/>
      <c r="N59" s="179"/>
      <c r="O59" s="179"/>
      <c r="P59" s="186"/>
    </row>
    <row r="60" spans="1:16" ht="15.75" customHeight="1">
      <c r="A60" s="179"/>
      <c r="B60" s="179"/>
      <c r="C60" s="179"/>
      <c r="D60" s="179"/>
      <c r="E60" s="181"/>
      <c r="F60" s="179"/>
      <c r="G60" s="179"/>
      <c r="H60" s="179"/>
      <c r="I60" s="179"/>
      <c r="J60" s="179"/>
      <c r="K60" s="179"/>
      <c r="L60" s="179"/>
      <c r="M60" s="179"/>
      <c r="N60" s="179"/>
      <c r="O60" s="179"/>
      <c r="P60" s="186"/>
    </row>
    <row r="61" spans="1:16" ht="15.75" customHeight="1">
      <c r="A61" s="179"/>
      <c r="B61" s="179"/>
      <c r="C61" s="179"/>
      <c r="D61" s="179"/>
      <c r="E61" s="181"/>
      <c r="F61" s="179"/>
      <c r="G61" s="179"/>
      <c r="H61" s="179"/>
      <c r="I61" s="179"/>
      <c r="J61" s="179"/>
      <c r="K61" s="179"/>
      <c r="L61" s="179"/>
      <c r="M61" s="179"/>
      <c r="N61" s="179"/>
      <c r="O61" s="179"/>
      <c r="P61" s="186"/>
    </row>
    <row r="62" spans="1:16" ht="15.75" customHeight="1">
      <c r="A62" s="179"/>
      <c r="B62" s="179"/>
      <c r="C62" s="179"/>
      <c r="D62" s="179"/>
      <c r="E62" s="181"/>
      <c r="F62" s="179"/>
      <c r="G62" s="179"/>
      <c r="H62" s="179"/>
      <c r="I62" s="179"/>
      <c r="J62" s="179"/>
      <c r="K62" s="179"/>
      <c r="L62" s="179"/>
      <c r="M62" s="179"/>
      <c r="N62" s="179"/>
      <c r="O62" s="179"/>
      <c r="P62" s="186"/>
    </row>
    <row r="63" spans="1:16" ht="15.75" customHeight="1">
      <c r="A63" s="179"/>
      <c r="B63" s="179"/>
      <c r="C63" s="179"/>
      <c r="D63" s="179"/>
      <c r="E63" s="181"/>
      <c r="F63" s="179"/>
      <c r="G63" s="179"/>
      <c r="H63" s="179"/>
      <c r="I63" s="179"/>
      <c r="J63" s="179"/>
      <c r="K63" s="179"/>
      <c r="L63" s="179"/>
      <c r="M63" s="179"/>
      <c r="N63" s="179"/>
      <c r="O63" s="179"/>
      <c r="P63" s="186"/>
    </row>
    <row r="64" spans="1:16" ht="15.75" customHeight="1">
      <c r="A64" s="179"/>
      <c r="B64" s="179"/>
      <c r="C64" s="179"/>
      <c r="D64" s="179"/>
      <c r="E64" s="181"/>
      <c r="F64" s="179"/>
      <c r="G64" s="179"/>
      <c r="H64" s="179"/>
      <c r="I64" s="179"/>
      <c r="J64" s="179"/>
      <c r="K64" s="179"/>
      <c r="L64" s="179"/>
      <c r="M64" s="179"/>
      <c r="N64" s="179"/>
      <c r="O64" s="179"/>
      <c r="P64" s="186"/>
    </row>
    <row r="65" spans="1:16" ht="15.75" customHeight="1">
      <c r="A65" s="179"/>
      <c r="B65" s="179"/>
      <c r="C65" s="179"/>
      <c r="D65" s="179"/>
      <c r="E65" s="181"/>
      <c r="F65" s="179"/>
      <c r="G65" s="179"/>
      <c r="H65" s="179"/>
      <c r="I65" s="179"/>
      <c r="J65" s="179"/>
      <c r="K65" s="179"/>
      <c r="L65" s="179"/>
      <c r="M65" s="179"/>
      <c r="N65" s="179"/>
      <c r="O65" s="179"/>
      <c r="P65" s="186"/>
    </row>
    <row r="66" spans="1:16" ht="15.75" customHeight="1">
      <c r="A66" s="179"/>
      <c r="B66" s="179"/>
      <c r="C66" s="179"/>
      <c r="D66" s="179"/>
      <c r="E66" s="181"/>
      <c r="F66" s="179"/>
      <c r="G66" s="179"/>
      <c r="H66" s="179"/>
      <c r="I66" s="179"/>
      <c r="J66" s="179"/>
      <c r="K66" s="179"/>
      <c r="L66" s="179"/>
      <c r="M66" s="179"/>
      <c r="N66" s="179"/>
      <c r="O66" s="179"/>
      <c r="P66" s="186"/>
    </row>
    <row r="67" spans="1:16" ht="15.75" customHeight="1">
      <c r="A67" s="179"/>
      <c r="B67" s="179"/>
      <c r="C67" s="179"/>
      <c r="D67" s="179"/>
      <c r="E67" s="181"/>
      <c r="F67" s="179"/>
      <c r="G67" s="179"/>
      <c r="H67" s="179"/>
      <c r="I67" s="179"/>
      <c r="J67" s="179"/>
      <c r="K67" s="179"/>
      <c r="L67" s="179"/>
      <c r="M67" s="179"/>
      <c r="N67" s="179"/>
      <c r="O67" s="179"/>
      <c r="P67" s="186"/>
    </row>
    <row r="68" spans="1:16" ht="15.75" customHeight="1">
      <c r="A68" s="179"/>
      <c r="B68" s="179"/>
      <c r="C68" s="179"/>
      <c r="D68" s="179"/>
      <c r="E68" s="181"/>
      <c r="F68" s="179"/>
      <c r="G68" s="179"/>
      <c r="H68" s="179"/>
      <c r="I68" s="179"/>
      <c r="J68" s="179"/>
      <c r="K68" s="179"/>
      <c r="L68" s="179"/>
      <c r="M68" s="179"/>
      <c r="N68" s="179"/>
      <c r="O68" s="179"/>
      <c r="P68" s="186"/>
    </row>
    <row r="69" spans="1:16" ht="15.75" customHeight="1">
      <c r="A69" s="179"/>
      <c r="B69" s="179"/>
      <c r="C69" s="179"/>
      <c r="D69" s="179"/>
      <c r="E69" s="181"/>
      <c r="F69" s="179"/>
      <c r="G69" s="179"/>
      <c r="H69" s="179"/>
      <c r="I69" s="179"/>
      <c r="J69" s="179"/>
      <c r="K69" s="179"/>
      <c r="L69" s="179"/>
      <c r="M69" s="179"/>
      <c r="N69" s="179"/>
      <c r="O69" s="179"/>
      <c r="P69" s="186"/>
    </row>
    <row r="70" spans="1:16" ht="15.75" customHeight="1">
      <c r="A70" s="179"/>
      <c r="B70" s="179"/>
      <c r="C70" s="179"/>
      <c r="D70" s="179"/>
      <c r="E70" s="181"/>
      <c r="F70" s="179"/>
      <c r="G70" s="179"/>
      <c r="H70" s="179"/>
      <c r="I70" s="179"/>
      <c r="J70" s="179"/>
      <c r="K70" s="179"/>
      <c r="L70" s="179"/>
      <c r="M70" s="179"/>
      <c r="N70" s="179"/>
      <c r="O70" s="179"/>
      <c r="P70" s="186"/>
    </row>
    <row r="71" spans="1:16" ht="15.75" customHeight="1">
      <c r="A71" s="179"/>
      <c r="B71" s="179"/>
      <c r="C71" s="179"/>
      <c r="D71" s="179"/>
      <c r="E71" s="181"/>
      <c r="F71" s="179"/>
      <c r="G71" s="179"/>
      <c r="H71" s="179"/>
      <c r="I71" s="179"/>
      <c r="J71" s="179"/>
      <c r="K71" s="179"/>
      <c r="L71" s="179"/>
      <c r="M71" s="179"/>
      <c r="N71" s="179"/>
      <c r="O71" s="179"/>
      <c r="P71" s="186"/>
    </row>
    <row r="72" spans="1:16" ht="15.75" customHeight="1">
      <c r="A72" s="187"/>
      <c r="B72" s="187"/>
      <c r="C72" s="187"/>
      <c r="D72" s="187"/>
      <c r="E72" s="233"/>
      <c r="F72" s="187"/>
      <c r="G72" s="187"/>
      <c r="H72" s="187"/>
      <c r="I72" s="187"/>
      <c r="J72" s="187"/>
      <c r="K72" s="187"/>
      <c r="L72" s="187"/>
      <c r="M72" s="187"/>
      <c r="N72" s="187"/>
      <c r="O72" s="187"/>
      <c r="P72" s="186"/>
    </row>
    <row r="73" spans="1:16" ht="15.75" customHeight="1">
      <c r="A73" s="187"/>
      <c r="B73" s="187"/>
      <c r="C73" s="187"/>
      <c r="D73" s="187"/>
      <c r="E73" s="233"/>
      <c r="F73" s="187"/>
      <c r="G73" s="187"/>
      <c r="H73" s="187"/>
      <c r="I73" s="187"/>
      <c r="J73" s="187"/>
      <c r="K73" s="187"/>
      <c r="L73" s="187"/>
      <c r="M73" s="187"/>
      <c r="N73" s="187"/>
      <c r="O73" s="187"/>
      <c r="P73" s="186"/>
    </row>
    <row r="74" spans="1:16" ht="15.75" customHeight="1">
      <c r="A74" s="187"/>
      <c r="B74" s="187"/>
      <c r="C74" s="187"/>
      <c r="D74" s="187"/>
      <c r="E74" s="233"/>
      <c r="F74" s="187"/>
      <c r="G74" s="187"/>
      <c r="H74" s="187"/>
      <c r="I74" s="187"/>
      <c r="J74" s="187"/>
      <c r="K74" s="187"/>
      <c r="L74" s="187"/>
      <c r="M74" s="187"/>
      <c r="N74" s="187"/>
      <c r="O74" s="187"/>
      <c r="P74" s="186"/>
    </row>
    <row r="75" spans="1:16" ht="15.75" customHeight="1">
      <c r="A75" s="187"/>
      <c r="B75" s="187"/>
      <c r="C75" s="187"/>
      <c r="D75" s="187"/>
      <c r="E75" s="233"/>
      <c r="F75" s="187"/>
      <c r="G75" s="187"/>
      <c r="H75" s="187"/>
      <c r="I75" s="187"/>
      <c r="J75" s="187"/>
      <c r="K75" s="187"/>
      <c r="L75" s="187"/>
      <c r="M75" s="187"/>
      <c r="N75" s="187"/>
      <c r="O75" s="187"/>
      <c r="P75" s="186"/>
    </row>
    <row r="76" spans="1:16" ht="15.75" customHeight="1">
      <c r="A76" s="187"/>
      <c r="B76" s="187"/>
      <c r="C76" s="187"/>
      <c r="D76" s="187"/>
      <c r="E76" s="233"/>
      <c r="F76" s="187"/>
      <c r="G76" s="187"/>
      <c r="H76" s="187"/>
      <c r="I76" s="187"/>
      <c r="J76" s="187"/>
      <c r="K76" s="187"/>
      <c r="L76" s="187"/>
      <c r="M76" s="187"/>
      <c r="N76" s="187"/>
      <c r="O76" s="187"/>
      <c r="P76" s="186"/>
    </row>
    <row r="77" spans="1:16" ht="15.75" customHeight="1">
      <c r="A77" s="102"/>
      <c r="B77" s="102"/>
      <c r="C77" s="102"/>
      <c r="D77" s="102"/>
      <c r="E77" s="171"/>
      <c r="F77" s="102"/>
      <c r="G77" s="102"/>
      <c r="H77" s="102"/>
      <c r="I77" s="102"/>
      <c r="J77" s="102"/>
      <c r="K77" s="102"/>
      <c r="L77" s="102"/>
      <c r="M77" s="102"/>
      <c r="N77" s="102"/>
      <c r="O77" s="102"/>
    </row>
    <row r="78" spans="1:16" ht="15.75" customHeight="1">
      <c r="A78" s="102"/>
      <c r="B78" s="102"/>
      <c r="C78" s="102"/>
      <c r="D78" s="102"/>
      <c r="E78" s="171"/>
      <c r="F78" s="102"/>
      <c r="G78" s="102"/>
      <c r="H78" s="102"/>
      <c r="I78" s="102"/>
      <c r="J78" s="102"/>
      <c r="K78" s="102"/>
      <c r="L78" s="102"/>
      <c r="M78" s="102"/>
      <c r="N78" s="102"/>
      <c r="O78" s="102"/>
    </row>
    <row r="79" spans="1:16" ht="15.75" customHeight="1">
      <c r="A79" s="102"/>
      <c r="B79" s="102"/>
      <c r="C79" s="102"/>
      <c r="D79" s="102"/>
      <c r="E79" s="171"/>
      <c r="F79" s="102"/>
      <c r="G79" s="102"/>
      <c r="H79" s="102"/>
      <c r="I79" s="102"/>
      <c r="J79" s="102"/>
      <c r="K79" s="102"/>
      <c r="L79" s="102"/>
      <c r="M79" s="102"/>
      <c r="N79" s="102"/>
      <c r="O79" s="102"/>
    </row>
    <row r="80" spans="1:16" ht="15.75" customHeight="1">
      <c r="A80" s="102"/>
      <c r="B80" s="102"/>
      <c r="C80" s="102"/>
      <c r="D80" s="102"/>
      <c r="E80" s="171"/>
      <c r="F80" s="102"/>
      <c r="G80" s="102"/>
      <c r="H80" s="102"/>
      <c r="I80" s="102"/>
      <c r="J80" s="102"/>
      <c r="K80" s="102"/>
      <c r="L80" s="102"/>
      <c r="M80" s="102"/>
      <c r="N80" s="102"/>
      <c r="O80" s="102"/>
    </row>
    <row r="81" spans="1:15" ht="15.75" customHeight="1">
      <c r="A81" s="102"/>
      <c r="B81" s="102"/>
      <c r="C81" s="102"/>
      <c r="D81" s="102"/>
      <c r="E81" s="171"/>
      <c r="F81" s="102"/>
      <c r="G81" s="102"/>
      <c r="H81" s="102"/>
      <c r="I81" s="102"/>
      <c r="J81" s="102"/>
      <c r="K81" s="102"/>
      <c r="L81" s="102"/>
      <c r="M81" s="102"/>
      <c r="N81" s="102"/>
      <c r="O81" s="102"/>
    </row>
    <row r="82" spans="1:15" ht="15.75" customHeight="1">
      <c r="A82" s="102"/>
      <c r="B82" s="102"/>
      <c r="C82" s="102"/>
      <c r="D82" s="102"/>
      <c r="E82" s="171"/>
      <c r="F82" s="102"/>
      <c r="G82" s="102"/>
      <c r="H82" s="102"/>
      <c r="I82" s="102"/>
      <c r="J82" s="102"/>
      <c r="K82" s="102"/>
      <c r="L82" s="102"/>
      <c r="M82" s="102"/>
      <c r="N82" s="102"/>
      <c r="O82" s="102"/>
    </row>
    <row r="83" spans="1:15" ht="15.75" customHeight="1">
      <c r="A83" s="102"/>
      <c r="B83" s="102"/>
      <c r="C83" s="102"/>
      <c r="D83" s="102"/>
      <c r="E83" s="171"/>
      <c r="F83" s="102"/>
      <c r="G83" s="102"/>
      <c r="H83" s="102"/>
      <c r="I83" s="102"/>
      <c r="J83" s="102"/>
      <c r="K83" s="102"/>
      <c r="L83" s="102"/>
      <c r="M83" s="102"/>
      <c r="N83" s="102"/>
      <c r="O83" s="102"/>
    </row>
    <row r="84" spans="1:15" ht="15.75" customHeight="1">
      <c r="A84" s="102"/>
      <c r="B84" s="102"/>
      <c r="C84" s="102"/>
      <c r="D84" s="102"/>
      <c r="E84" s="171"/>
      <c r="F84" s="102"/>
      <c r="G84" s="102"/>
      <c r="H84" s="102"/>
      <c r="I84" s="102"/>
      <c r="J84" s="102"/>
      <c r="K84" s="102"/>
      <c r="L84" s="102"/>
      <c r="M84" s="102"/>
      <c r="N84" s="102"/>
      <c r="O84" s="102"/>
    </row>
    <row r="85" spans="1:15" ht="15.75" customHeight="1">
      <c r="A85" s="102"/>
      <c r="B85" s="102"/>
      <c r="C85" s="102"/>
      <c r="D85" s="102"/>
      <c r="E85" s="171"/>
      <c r="F85" s="102"/>
      <c r="G85" s="102"/>
      <c r="H85" s="102"/>
      <c r="I85" s="102"/>
      <c r="J85" s="102"/>
      <c r="K85" s="102"/>
      <c r="L85" s="102"/>
      <c r="M85" s="102"/>
      <c r="N85" s="102"/>
      <c r="O85" s="102"/>
    </row>
    <row r="86" spans="1:15" ht="15.75" customHeight="1">
      <c r="A86" s="102"/>
      <c r="B86" s="102"/>
      <c r="C86" s="102"/>
      <c r="D86" s="102"/>
      <c r="E86" s="171"/>
      <c r="F86" s="102"/>
      <c r="G86" s="102"/>
      <c r="H86" s="102"/>
      <c r="I86" s="102"/>
      <c r="J86" s="102"/>
      <c r="K86" s="102"/>
      <c r="L86" s="102"/>
      <c r="M86" s="102"/>
      <c r="N86" s="102"/>
      <c r="O86" s="102"/>
    </row>
  </sheetData>
  <mergeCells count="7">
    <mergeCell ref="A28:B28"/>
    <mergeCell ref="A1:I1"/>
    <mergeCell ref="A2:I2"/>
    <mergeCell ref="A26:B26"/>
    <mergeCell ref="A27:B27"/>
    <mergeCell ref="H3:I3"/>
    <mergeCell ref="H4:I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P87"/>
  <sheetViews>
    <sheetView view="pageBreakPreview" zoomScaleNormal="100" zoomScaleSheetLayoutView="100" workbookViewId="0">
      <selection activeCell="P28" sqref="P28"/>
    </sheetView>
  </sheetViews>
  <sheetFormatPr defaultColWidth="9" defaultRowHeight="15.75" customHeight="1"/>
  <cols>
    <col min="1" max="1" width="4.75" style="2" customWidth="1"/>
    <col min="2" max="2" width="19" style="2" customWidth="1"/>
    <col min="3" max="3" width="8.25" style="2" customWidth="1"/>
    <col min="4" max="4" width="10" style="2" customWidth="1"/>
    <col min="5" max="5" width="13.75" style="2" customWidth="1"/>
    <col min="6" max="6" width="13.375" style="2" customWidth="1"/>
    <col min="7" max="7" width="14.75" style="2" customWidth="1"/>
    <col min="8" max="8" width="13.625" style="2" customWidth="1"/>
    <col min="9" max="9" width="11.625" style="2" customWidth="1"/>
    <col min="10" max="10" width="9.375" style="2" customWidth="1"/>
    <col min="11" max="11" width="10.125" style="2" customWidth="1"/>
    <col min="12" max="16384" width="9" style="2"/>
  </cols>
  <sheetData>
    <row r="1" spans="1:16" s="15" customFormat="1" ht="30" customHeight="1">
      <c r="A1" s="519" t="s">
        <v>201</v>
      </c>
      <c r="B1" s="519"/>
      <c r="C1" s="519"/>
      <c r="D1" s="519"/>
      <c r="E1" s="519"/>
      <c r="F1" s="519"/>
      <c r="G1" s="519"/>
      <c r="H1" s="519"/>
      <c r="I1" s="519"/>
      <c r="J1" s="519"/>
      <c r="K1" s="519"/>
    </row>
    <row r="2" spans="1:16" ht="16.5" customHeight="1">
      <c r="A2" s="518" t="str">
        <f>公用信息!A8</f>
        <v>评估基准日：2018年11月30日</v>
      </c>
      <c r="B2" s="518"/>
      <c r="C2" s="518"/>
      <c r="D2" s="518"/>
      <c r="E2" s="518"/>
      <c r="F2" s="518"/>
      <c r="G2" s="518"/>
      <c r="H2" s="537"/>
      <c r="I2" s="537"/>
      <c r="J2" s="537"/>
      <c r="K2" s="537"/>
      <c r="L2" s="157"/>
      <c r="M2" s="157"/>
      <c r="N2" s="90"/>
      <c r="O2" s="90"/>
    </row>
    <row r="3" spans="1:16" ht="16.5" customHeight="1">
      <c r="A3" s="91"/>
      <c r="B3" s="91"/>
      <c r="C3" s="91"/>
      <c r="D3" s="91"/>
      <c r="E3" s="91"/>
      <c r="F3" s="91"/>
      <c r="G3" s="91"/>
      <c r="H3" s="157"/>
      <c r="I3" s="157"/>
      <c r="J3" s="538" t="s">
        <v>625</v>
      </c>
      <c r="K3" s="538"/>
      <c r="L3" s="157"/>
      <c r="M3" s="157"/>
      <c r="N3" s="90"/>
      <c r="O3" s="90"/>
    </row>
    <row r="4" spans="1:16" ht="16.5" customHeight="1">
      <c r="A4" s="89" t="str">
        <f>公用信息!A5</f>
        <v>被评估单位：中国劳动关系学院</v>
      </c>
      <c r="B4" s="90"/>
      <c r="C4" s="90"/>
      <c r="D4" s="90"/>
      <c r="E4" s="90"/>
      <c r="F4" s="90"/>
      <c r="G4" s="90"/>
      <c r="H4" s="90"/>
      <c r="I4" s="90"/>
      <c r="J4" s="545" t="s">
        <v>291</v>
      </c>
      <c r="K4" s="545"/>
      <c r="L4" s="90"/>
      <c r="M4" s="90"/>
      <c r="N4" s="90"/>
      <c r="O4" s="90"/>
    </row>
    <row r="5" spans="1:16" s="16" customFormat="1" ht="16.5" customHeight="1">
      <c r="A5" s="176" t="s">
        <v>36</v>
      </c>
      <c r="B5" s="176" t="s">
        <v>514</v>
      </c>
      <c r="C5" s="176" t="s">
        <v>515</v>
      </c>
      <c r="D5" s="176" t="s">
        <v>516</v>
      </c>
      <c r="E5" s="176" t="s">
        <v>626</v>
      </c>
      <c r="F5" s="176" t="s">
        <v>517</v>
      </c>
      <c r="G5" s="176" t="s">
        <v>51</v>
      </c>
      <c r="H5" s="176" t="s">
        <v>52</v>
      </c>
      <c r="I5" s="176" t="s">
        <v>321</v>
      </c>
      <c r="J5" s="176" t="s">
        <v>357</v>
      </c>
      <c r="K5" s="176" t="s">
        <v>331</v>
      </c>
      <c r="L5" s="245"/>
      <c r="M5" s="245"/>
      <c r="N5" s="245"/>
      <c r="O5" s="245"/>
      <c r="P5" s="265"/>
    </row>
    <row r="6" spans="1:16" ht="16.5" customHeight="1">
      <c r="A6" s="176"/>
      <c r="B6" s="188"/>
      <c r="C6" s="189"/>
      <c r="D6" s="176"/>
      <c r="E6" s="176"/>
      <c r="F6" s="336"/>
      <c r="G6" s="328"/>
      <c r="H6" s="328"/>
      <c r="I6" s="328">
        <f>H6-G6</f>
        <v>0</v>
      </c>
      <c r="J6" s="334" t="str">
        <f>IF(G6=0,"",I6/G6*100)</f>
        <v/>
      </c>
      <c r="K6" s="191"/>
      <c r="L6" s="179"/>
      <c r="M6" s="179"/>
      <c r="N6" s="179"/>
      <c r="O6" s="179"/>
      <c r="P6" s="186"/>
    </row>
    <row r="7" spans="1:16" ht="16.5" customHeight="1">
      <c r="A7" s="176"/>
      <c r="B7" s="188"/>
      <c r="C7" s="189"/>
      <c r="D7" s="176"/>
      <c r="E7" s="176"/>
      <c r="F7" s="336"/>
      <c r="G7" s="328"/>
      <c r="H7" s="328"/>
      <c r="I7" s="328">
        <f t="shared" ref="I7:I26" si="0">H7-G7</f>
        <v>0</v>
      </c>
      <c r="J7" s="334" t="str">
        <f t="shared" ref="J7:J26" si="1">IF(G7=0,"",I7/G7*100)</f>
        <v/>
      </c>
      <c r="K7" s="191"/>
      <c r="L7" s="179"/>
      <c r="M7" s="179"/>
      <c r="N7" s="179"/>
      <c r="O7" s="179"/>
      <c r="P7" s="186"/>
    </row>
    <row r="8" spans="1:16" ht="16.5" customHeight="1">
      <c r="A8" s="176"/>
      <c r="B8" s="188"/>
      <c r="C8" s="189"/>
      <c r="D8" s="176"/>
      <c r="E8" s="176"/>
      <c r="F8" s="336"/>
      <c r="G8" s="328"/>
      <c r="H8" s="328"/>
      <c r="I8" s="328">
        <f t="shared" si="0"/>
        <v>0</v>
      </c>
      <c r="J8" s="334" t="str">
        <f t="shared" si="1"/>
        <v/>
      </c>
      <c r="K8" s="191"/>
      <c r="L8" s="179"/>
      <c r="M8" s="179"/>
      <c r="N8" s="179"/>
      <c r="O8" s="179"/>
      <c r="P8" s="186"/>
    </row>
    <row r="9" spans="1:16" ht="16.5" customHeight="1">
      <c r="A9" s="176"/>
      <c r="B9" s="188"/>
      <c r="C9" s="189"/>
      <c r="D9" s="176"/>
      <c r="E9" s="176"/>
      <c r="F9" s="336"/>
      <c r="G9" s="328"/>
      <c r="H9" s="328"/>
      <c r="I9" s="328">
        <f t="shared" si="0"/>
        <v>0</v>
      </c>
      <c r="J9" s="334" t="str">
        <f t="shared" si="1"/>
        <v/>
      </c>
      <c r="K9" s="191"/>
      <c r="L9" s="179"/>
      <c r="M9" s="179"/>
      <c r="N9" s="179"/>
      <c r="O9" s="179"/>
      <c r="P9" s="186"/>
    </row>
    <row r="10" spans="1:16" ht="16.5" customHeight="1">
      <c r="A10" s="176"/>
      <c r="B10" s="188"/>
      <c r="C10" s="189"/>
      <c r="D10" s="176"/>
      <c r="E10" s="176"/>
      <c r="F10" s="336"/>
      <c r="G10" s="328"/>
      <c r="H10" s="328"/>
      <c r="I10" s="328">
        <f t="shared" si="0"/>
        <v>0</v>
      </c>
      <c r="J10" s="334" t="str">
        <f t="shared" si="1"/>
        <v/>
      </c>
      <c r="K10" s="191"/>
      <c r="L10" s="179"/>
      <c r="M10" s="179"/>
      <c r="N10" s="179"/>
      <c r="O10" s="179"/>
      <c r="P10" s="186"/>
    </row>
    <row r="11" spans="1:16" ht="16.5" customHeight="1">
      <c r="A11" s="176"/>
      <c r="B11" s="188"/>
      <c r="C11" s="189"/>
      <c r="D11" s="176"/>
      <c r="E11" s="176"/>
      <c r="F11" s="336"/>
      <c r="G11" s="328"/>
      <c r="H11" s="328"/>
      <c r="I11" s="328">
        <f t="shared" si="0"/>
        <v>0</v>
      </c>
      <c r="J11" s="334" t="str">
        <f t="shared" si="1"/>
        <v/>
      </c>
      <c r="K11" s="191"/>
      <c r="L11" s="179"/>
      <c r="M11" s="179"/>
      <c r="N11" s="179"/>
      <c r="O11" s="179"/>
      <c r="P11" s="186"/>
    </row>
    <row r="12" spans="1:16" ht="16.5" customHeight="1">
      <c r="A12" s="176"/>
      <c r="B12" s="188"/>
      <c r="C12" s="189"/>
      <c r="D12" s="176"/>
      <c r="E12" s="176"/>
      <c r="F12" s="336"/>
      <c r="G12" s="328"/>
      <c r="H12" s="328"/>
      <c r="I12" s="328">
        <f t="shared" si="0"/>
        <v>0</v>
      </c>
      <c r="J12" s="334" t="str">
        <f t="shared" si="1"/>
        <v/>
      </c>
      <c r="K12" s="191"/>
      <c r="L12" s="179"/>
      <c r="M12" s="179"/>
      <c r="N12" s="179"/>
      <c r="O12" s="179"/>
      <c r="P12" s="186"/>
    </row>
    <row r="13" spans="1:16" ht="16.5" customHeight="1">
      <c r="A13" s="176"/>
      <c r="B13" s="188"/>
      <c r="C13" s="189"/>
      <c r="D13" s="176"/>
      <c r="E13" s="176"/>
      <c r="F13" s="336"/>
      <c r="G13" s="328"/>
      <c r="H13" s="328"/>
      <c r="I13" s="328">
        <f t="shared" si="0"/>
        <v>0</v>
      </c>
      <c r="J13" s="334" t="str">
        <f t="shared" si="1"/>
        <v/>
      </c>
      <c r="K13" s="191"/>
      <c r="L13" s="179"/>
      <c r="M13" s="179"/>
      <c r="N13" s="179"/>
      <c r="O13" s="179"/>
      <c r="P13" s="186"/>
    </row>
    <row r="14" spans="1:16" ht="16.5" customHeight="1">
      <c r="A14" s="176"/>
      <c r="B14" s="188"/>
      <c r="C14" s="189"/>
      <c r="D14" s="176"/>
      <c r="E14" s="176"/>
      <c r="F14" s="336"/>
      <c r="G14" s="328"/>
      <c r="H14" s="328"/>
      <c r="I14" s="328">
        <f t="shared" si="0"/>
        <v>0</v>
      </c>
      <c r="J14" s="334" t="str">
        <f t="shared" si="1"/>
        <v/>
      </c>
      <c r="K14" s="191"/>
      <c r="L14" s="179"/>
      <c r="M14" s="179"/>
      <c r="N14" s="179"/>
      <c r="O14" s="179"/>
      <c r="P14" s="186"/>
    </row>
    <row r="15" spans="1:16" ht="16.5" customHeight="1">
      <c r="A15" s="176"/>
      <c r="B15" s="188"/>
      <c r="C15" s="189"/>
      <c r="D15" s="176"/>
      <c r="E15" s="176"/>
      <c r="F15" s="336"/>
      <c r="G15" s="328"/>
      <c r="H15" s="328"/>
      <c r="I15" s="328">
        <f t="shared" si="0"/>
        <v>0</v>
      </c>
      <c r="J15" s="334" t="str">
        <f t="shared" si="1"/>
        <v/>
      </c>
      <c r="K15" s="191"/>
      <c r="L15" s="179"/>
      <c r="M15" s="179"/>
      <c r="N15" s="179"/>
      <c r="O15" s="179"/>
      <c r="P15" s="186"/>
    </row>
    <row r="16" spans="1:16" ht="16.5" customHeight="1">
      <c r="A16" s="176"/>
      <c r="B16" s="188"/>
      <c r="C16" s="189"/>
      <c r="D16" s="176"/>
      <c r="E16" s="176"/>
      <c r="F16" s="336"/>
      <c r="G16" s="328"/>
      <c r="H16" s="328"/>
      <c r="I16" s="328">
        <f t="shared" si="0"/>
        <v>0</v>
      </c>
      <c r="J16" s="334" t="str">
        <f t="shared" si="1"/>
        <v/>
      </c>
      <c r="K16" s="191"/>
      <c r="L16" s="179"/>
      <c r="M16" s="179"/>
      <c r="N16" s="179"/>
      <c r="O16" s="179"/>
      <c r="P16" s="186"/>
    </row>
    <row r="17" spans="1:16" ht="16.5" customHeight="1">
      <c r="A17" s="176"/>
      <c r="B17" s="188"/>
      <c r="C17" s="189"/>
      <c r="D17" s="176"/>
      <c r="E17" s="176"/>
      <c r="F17" s="336"/>
      <c r="G17" s="328"/>
      <c r="H17" s="328"/>
      <c r="I17" s="328">
        <f t="shared" si="0"/>
        <v>0</v>
      </c>
      <c r="J17" s="334" t="str">
        <f t="shared" si="1"/>
        <v/>
      </c>
      <c r="K17" s="191"/>
      <c r="L17" s="179"/>
      <c r="M17" s="179"/>
      <c r="N17" s="179"/>
      <c r="O17" s="179"/>
      <c r="P17" s="186"/>
    </row>
    <row r="18" spans="1:16" ht="16.5" customHeight="1">
      <c r="A18" s="176"/>
      <c r="B18" s="188"/>
      <c r="C18" s="189"/>
      <c r="D18" s="176"/>
      <c r="E18" s="176"/>
      <c r="F18" s="336"/>
      <c r="G18" s="328"/>
      <c r="H18" s="328"/>
      <c r="I18" s="328">
        <f t="shared" si="0"/>
        <v>0</v>
      </c>
      <c r="J18" s="334" t="str">
        <f t="shared" si="1"/>
        <v/>
      </c>
      <c r="K18" s="191"/>
      <c r="L18" s="179"/>
      <c r="M18" s="179"/>
      <c r="N18" s="179"/>
      <c r="O18" s="179"/>
      <c r="P18" s="186"/>
    </row>
    <row r="19" spans="1:16" ht="16.5" customHeight="1">
      <c r="A19" s="176"/>
      <c r="B19" s="188"/>
      <c r="C19" s="189"/>
      <c r="D19" s="176"/>
      <c r="E19" s="176"/>
      <c r="F19" s="336"/>
      <c r="G19" s="328"/>
      <c r="H19" s="328"/>
      <c r="I19" s="328">
        <f t="shared" si="0"/>
        <v>0</v>
      </c>
      <c r="J19" s="334" t="str">
        <f t="shared" si="1"/>
        <v/>
      </c>
      <c r="K19" s="191"/>
      <c r="L19" s="179"/>
      <c r="M19" s="179"/>
      <c r="N19" s="179"/>
      <c r="O19" s="179"/>
      <c r="P19" s="186"/>
    </row>
    <row r="20" spans="1:16" ht="16.5" customHeight="1">
      <c r="A20" s="176"/>
      <c r="B20" s="188"/>
      <c r="C20" s="189"/>
      <c r="D20" s="176"/>
      <c r="E20" s="176"/>
      <c r="F20" s="336"/>
      <c r="G20" s="328"/>
      <c r="H20" s="328"/>
      <c r="I20" s="328">
        <f t="shared" si="0"/>
        <v>0</v>
      </c>
      <c r="J20" s="334" t="str">
        <f t="shared" si="1"/>
        <v/>
      </c>
      <c r="K20" s="191"/>
      <c r="L20" s="179"/>
      <c r="M20" s="179"/>
      <c r="N20" s="179"/>
      <c r="O20" s="179"/>
      <c r="P20" s="186"/>
    </row>
    <row r="21" spans="1:16" ht="16.5" customHeight="1">
      <c r="A21" s="176"/>
      <c r="B21" s="188"/>
      <c r="C21" s="189"/>
      <c r="D21" s="176"/>
      <c r="E21" s="176"/>
      <c r="F21" s="336"/>
      <c r="G21" s="328"/>
      <c r="H21" s="328"/>
      <c r="I21" s="328">
        <f t="shared" si="0"/>
        <v>0</v>
      </c>
      <c r="J21" s="334" t="str">
        <f t="shared" si="1"/>
        <v/>
      </c>
      <c r="K21" s="191"/>
      <c r="L21" s="179"/>
      <c r="M21" s="179"/>
      <c r="N21" s="179"/>
      <c r="O21" s="179"/>
      <c r="P21" s="186"/>
    </row>
    <row r="22" spans="1:16" ht="16.5" customHeight="1">
      <c r="A22" s="176"/>
      <c r="B22" s="188"/>
      <c r="C22" s="189"/>
      <c r="D22" s="176"/>
      <c r="E22" s="176"/>
      <c r="F22" s="336"/>
      <c r="G22" s="328"/>
      <c r="H22" s="328"/>
      <c r="I22" s="328">
        <f t="shared" si="0"/>
        <v>0</v>
      </c>
      <c r="J22" s="334" t="str">
        <f t="shared" si="1"/>
        <v/>
      </c>
      <c r="K22" s="191"/>
      <c r="L22" s="179"/>
      <c r="M22" s="179"/>
      <c r="N22" s="179"/>
      <c r="O22" s="179"/>
      <c r="P22" s="186"/>
    </row>
    <row r="23" spans="1:16" ht="16.5" customHeight="1">
      <c r="A23" s="176"/>
      <c r="B23" s="188"/>
      <c r="C23" s="189"/>
      <c r="D23" s="176"/>
      <c r="E23" s="176"/>
      <c r="F23" s="336"/>
      <c r="G23" s="328"/>
      <c r="H23" s="328"/>
      <c r="I23" s="328">
        <f t="shared" si="0"/>
        <v>0</v>
      </c>
      <c r="J23" s="334" t="str">
        <f t="shared" si="1"/>
        <v/>
      </c>
      <c r="K23" s="191"/>
      <c r="L23" s="179"/>
      <c r="M23" s="179"/>
      <c r="N23" s="179"/>
      <c r="O23" s="179"/>
      <c r="P23" s="186"/>
    </row>
    <row r="24" spans="1:16" ht="16.5" customHeight="1">
      <c r="A24" s="298"/>
      <c r="B24" s="188"/>
      <c r="C24" s="189"/>
      <c r="D24" s="298"/>
      <c r="E24" s="298"/>
      <c r="F24" s="336"/>
      <c r="G24" s="328"/>
      <c r="H24" s="328"/>
      <c r="I24" s="328">
        <f t="shared" si="0"/>
        <v>0</v>
      </c>
      <c r="J24" s="334" t="str">
        <f t="shared" si="1"/>
        <v/>
      </c>
      <c r="K24" s="191"/>
      <c r="L24" s="179"/>
      <c r="M24" s="179"/>
      <c r="N24" s="179"/>
      <c r="O24" s="179"/>
      <c r="P24" s="186"/>
    </row>
    <row r="25" spans="1:16" ht="16.5" customHeight="1">
      <c r="A25" s="176"/>
      <c r="B25" s="188"/>
      <c r="C25" s="189"/>
      <c r="D25" s="176"/>
      <c r="E25" s="176"/>
      <c r="F25" s="336"/>
      <c r="G25" s="328"/>
      <c r="H25" s="328"/>
      <c r="I25" s="328">
        <f t="shared" si="0"/>
        <v>0</v>
      </c>
      <c r="J25" s="334" t="str">
        <f t="shared" si="1"/>
        <v/>
      </c>
      <c r="K25" s="191"/>
      <c r="L25" s="179"/>
      <c r="M25" s="179"/>
      <c r="N25" s="179"/>
      <c r="O25" s="179"/>
      <c r="P25" s="186"/>
    </row>
    <row r="26" spans="1:16" ht="16.5" customHeight="1">
      <c r="A26" s="176"/>
      <c r="B26" s="188"/>
      <c r="C26" s="189"/>
      <c r="D26" s="176"/>
      <c r="E26" s="176"/>
      <c r="F26" s="336"/>
      <c r="G26" s="328"/>
      <c r="H26" s="328"/>
      <c r="I26" s="328">
        <f t="shared" si="0"/>
        <v>0</v>
      </c>
      <c r="J26" s="334" t="str">
        <f t="shared" si="1"/>
        <v/>
      </c>
      <c r="K26" s="191"/>
      <c r="L26" s="179"/>
      <c r="M26" s="179"/>
      <c r="N26" s="179"/>
      <c r="O26" s="179"/>
      <c r="P26" s="186"/>
    </row>
    <row r="27" spans="1:16" ht="16.5" customHeight="1">
      <c r="A27" s="522" t="s">
        <v>334</v>
      </c>
      <c r="B27" s="523"/>
      <c r="C27" s="176"/>
      <c r="D27" s="189"/>
      <c r="E27" s="189"/>
      <c r="F27" s="328">
        <f>ROUND(SUM(F6:F26),2)</f>
        <v>0</v>
      </c>
      <c r="G27" s="328">
        <f>ROUND(SUM(G6:G26),2)</f>
        <v>0</v>
      </c>
      <c r="H27" s="328">
        <f>ROUND(SUM(H6:H26),2)</f>
        <v>0</v>
      </c>
      <c r="I27" s="328">
        <f t="shared" ref="I27:I29" si="2">H27-G27</f>
        <v>0</v>
      </c>
      <c r="J27" s="334" t="str">
        <f t="shared" ref="J27:J29" si="3">IF(G27=0,"",I27/G27*100)</f>
        <v/>
      </c>
      <c r="K27" s="191"/>
      <c r="L27" s="179"/>
      <c r="M27" s="179"/>
      <c r="N27" s="179"/>
      <c r="O27" s="179"/>
      <c r="P27" s="186"/>
    </row>
    <row r="28" spans="1:16" ht="16.5" customHeight="1">
      <c r="A28" s="522" t="s">
        <v>518</v>
      </c>
      <c r="B28" s="523"/>
      <c r="C28" s="176"/>
      <c r="D28" s="189"/>
      <c r="E28" s="189"/>
      <c r="F28" s="336"/>
      <c r="G28" s="328"/>
      <c r="H28" s="328"/>
      <c r="I28" s="328">
        <f t="shared" si="2"/>
        <v>0</v>
      </c>
      <c r="J28" s="334" t="str">
        <f t="shared" si="3"/>
        <v/>
      </c>
      <c r="K28" s="191"/>
      <c r="L28" s="179"/>
      <c r="M28" s="179"/>
      <c r="N28" s="179"/>
      <c r="O28" s="179"/>
      <c r="P28" s="186"/>
    </row>
    <row r="29" spans="1:16" ht="16.5" customHeight="1">
      <c r="A29" s="522" t="s">
        <v>334</v>
      </c>
      <c r="B29" s="523"/>
      <c r="C29" s="176"/>
      <c r="D29" s="189"/>
      <c r="E29" s="189"/>
      <c r="F29" s="336"/>
      <c r="G29" s="328">
        <f>G27-G28</f>
        <v>0</v>
      </c>
      <c r="H29" s="328">
        <f>H27-H28</f>
        <v>0</v>
      </c>
      <c r="I29" s="328">
        <f t="shared" si="2"/>
        <v>0</v>
      </c>
      <c r="J29" s="334" t="str">
        <f t="shared" si="3"/>
        <v/>
      </c>
      <c r="K29" s="191"/>
      <c r="L29" s="179"/>
      <c r="M29" s="179"/>
      <c r="N29" s="179"/>
      <c r="O29" s="179"/>
      <c r="P29" s="186"/>
    </row>
    <row r="30" spans="1:16" ht="15.75" customHeight="1">
      <c r="A30" s="193"/>
      <c r="B30" s="193"/>
      <c r="C30" s="193"/>
      <c r="D30" s="193"/>
      <c r="E30" s="216"/>
      <c r="F30" s="216"/>
      <c r="G30" s="185"/>
      <c r="H30" s="185"/>
      <c r="I30" s="185"/>
      <c r="J30" s="185"/>
      <c r="K30" s="185"/>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7">
    <mergeCell ref="A1:K1"/>
    <mergeCell ref="A2:K2"/>
    <mergeCell ref="A29:B29"/>
    <mergeCell ref="A27:B27"/>
    <mergeCell ref="A28:B28"/>
    <mergeCell ref="J4:K4"/>
    <mergeCell ref="J3:K3"/>
  </mergeCells>
  <phoneticPr fontId="8" type="noConversion"/>
  <printOptions horizontalCentered="1"/>
  <pageMargins left="0.59055118110236227" right="0.59055118110236227" top="0.86614173228346458" bottom="0.86614173228346458" header="0.47244094488188981" footer="0.59055118110236227"/>
  <pageSetup paperSize="9" scale="97"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K25"/>
  <sheetViews>
    <sheetView showZeros="0" workbookViewId="0">
      <selection activeCell="K27" sqref="K27"/>
    </sheetView>
  </sheetViews>
  <sheetFormatPr defaultRowHeight="15.75"/>
  <cols>
    <col min="2" max="2" width="21.375" customWidth="1"/>
    <col min="9" max="9" width="21.625" customWidth="1"/>
    <col min="10" max="10" width="20.125" customWidth="1"/>
    <col min="11" max="11" width="21" customWidth="1"/>
  </cols>
  <sheetData>
    <row r="2" spans="2:11" ht="16.5" thickBot="1">
      <c r="B2" s="306"/>
      <c r="C2" s="306"/>
      <c r="D2" s="306"/>
      <c r="E2" s="306"/>
      <c r="F2" s="306" t="s">
        <v>633</v>
      </c>
    </row>
    <row r="3" spans="2:11" ht="17.25" thickTop="1" thickBot="1">
      <c r="B3" s="513" t="s">
        <v>634</v>
      </c>
      <c r="C3" s="307" t="s">
        <v>51</v>
      </c>
      <c r="D3" s="307" t="s">
        <v>52</v>
      </c>
      <c r="E3" s="307" t="s">
        <v>321</v>
      </c>
      <c r="F3" s="308" t="s">
        <v>357</v>
      </c>
    </row>
    <row r="4" spans="2:11" ht="27.75" thickBot="1">
      <c r="B4" s="514"/>
      <c r="C4" s="309" t="s">
        <v>325</v>
      </c>
      <c r="D4" s="309" t="s">
        <v>326</v>
      </c>
      <c r="E4" s="309" t="s">
        <v>635</v>
      </c>
      <c r="F4" s="310" t="s">
        <v>636</v>
      </c>
      <c r="I4" s="306"/>
      <c r="J4" s="306"/>
      <c r="K4" s="363" t="s">
        <v>655</v>
      </c>
    </row>
    <row r="5" spans="2:11" ht="17.25" thickTop="1" thickBot="1">
      <c r="B5" s="311" t="s">
        <v>637</v>
      </c>
      <c r="C5" s="364" t="e">
        <f>IF(#REF!="","",ROUND(#REF!,2))</f>
        <v>#REF!</v>
      </c>
      <c r="D5" s="364" t="e">
        <f>IF(#REF!="","",ROUND(#REF!,2))</f>
        <v>#REF!</v>
      </c>
      <c r="E5" s="364" t="e">
        <f>IF(#REF!="","",ROUND(#REF!,2))</f>
        <v>#REF!</v>
      </c>
      <c r="F5" s="313" t="e">
        <f>IF(#REF!="","",ROUND(#REF!,2))</f>
        <v>#REF!</v>
      </c>
      <c r="I5" s="307" t="s">
        <v>656</v>
      </c>
      <c r="J5" s="307" t="s">
        <v>657</v>
      </c>
      <c r="K5" s="308" t="s">
        <v>658</v>
      </c>
    </row>
    <row r="6" spans="2:11" ht="16.5" thickBot="1">
      <c r="B6" s="312" t="s">
        <v>638</v>
      </c>
      <c r="C6" s="364" t="e">
        <f>IF(#REF!="","",ROUND(#REF!/10000,2))</f>
        <v>#REF!</v>
      </c>
      <c r="D6" s="364" t="e">
        <f>IF(#REF!="","",ROUND(#REF!/10000,2))</f>
        <v>#REF!</v>
      </c>
      <c r="E6" s="364" t="e">
        <f>IF(#REF!="","",ROUND(#REF!/10000,2))</f>
        <v>#REF!</v>
      </c>
      <c r="F6" s="313" t="e">
        <f>IF(#REF!="","",ROUND(#REF!,2))</f>
        <v>#REF!</v>
      </c>
      <c r="I6" s="311" t="s">
        <v>637</v>
      </c>
      <c r="J6" s="367"/>
      <c r="K6" s="368" t="e">
        <f>IF(#REF!="","",#REF!)</f>
        <v>#REF!</v>
      </c>
    </row>
    <row r="7" spans="2:11" ht="16.5" thickBot="1">
      <c r="B7" s="311" t="s">
        <v>327</v>
      </c>
      <c r="C7" s="364" t="e">
        <f>IF(#REF!="","",ROUND(#REF!,2))</f>
        <v>#REF!</v>
      </c>
      <c r="D7" s="364" t="e">
        <f>IF(#REF!="","",ROUND(#REF!,2))</f>
        <v>#REF!</v>
      </c>
      <c r="E7" s="364" t="e">
        <f>IF(#REF!="","",ROUND(#REF!,2))</f>
        <v>#REF!</v>
      </c>
      <c r="F7" s="313" t="e">
        <f>IF(#REF!="","",ROUND(#REF!,2))</f>
        <v>#REF!</v>
      </c>
      <c r="I7" s="320" t="s">
        <v>260</v>
      </c>
      <c r="J7" s="367"/>
      <c r="K7" s="368" t="e">
        <f>IF(#REF!="","",ROUND(#REF!,2))</f>
        <v>#REF!</v>
      </c>
    </row>
    <row r="8" spans="2:11" ht="16.5" thickBot="1">
      <c r="B8" s="314" t="s">
        <v>639</v>
      </c>
      <c r="C8" s="364" t="e">
        <f>IF(#REF!="","",ROUND(#REF!,2))</f>
        <v>#REF!</v>
      </c>
      <c r="D8" s="364" t="e">
        <f>IF(#REF!="","",ROUND(#REF!,2))</f>
        <v>#REF!</v>
      </c>
      <c r="E8" s="364" t="e">
        <f>IF(#REF!="","",ROUND(#REF!,2))</f>
        <v>#REF!</v>
      </c>
      <c r="F8" s="313" t="e">
        <f>IF(#REF!="","",ROUND(#REF!,2))</f>
        <v>#REF!</v>
      </c>
      <c r="I8" s="321" t="s">
        <v>327</v>
      </c>
      <c r="J8" s="367"/>
      <c r="K8" s="368" t="e">
        <f>IF(#REF!="","",ROUND(#REF!,2))</f>
        <v>#REF!</v>
      </c>
    </row>
    <row r="9" spans="2:11" ht="16.5" thickBot="1">
      <c r="B9" s="314" t="s">
        <v>640</v>
      </c>
      <c r="C9" s="364" t="e">
        <f>IF(#REF!="","",ROUND(#REF!,2))</f>
        <v>#REF!</v>
      </c>
      <c r="D9" s="364" t="e">
        <f>IF(#REF!="","",ROUND(#REF!,2))</f>
        <v>#REF!</v>
      </c>
      <c r="E9" s="364" t="e">
        <f>IF(#REF!="","",ROUND(#REF!,2))</f>
        <v>#REF!</v>
      </c>
      <c r="F9" s="313" t="e">
        <f>IF(#REF!="","",ROUND(#REF!,2))</f>
        <v>#REF!</v>
      </c>
      <c r="I9" s="322" t="s">
        <v>659</v>
      </c>
      <c r="J9" s="367"/>
      <c r="K9" s="368" t="e">
        <f>IF(#REF!="","",ROUND(#REF!,2))</f>
        <v>#REF!</v>
      </c>
    </row>
    <row r="10" spans="2:11" ht="16.5" thickBot="1">
      <c r="B10" s="314" t="s">
        <v>641</v>
      </c>
      <c r="C10" s="364" t="e">
        <f>IF(#REF!="","",ROUND(#REF!,2))</f>
        <v>#REF!</v>
      </c>
      <c r="D10" s="364" t="e">
        <f>IF(#REF!="","",ROUND(#REF!,2))</f>
        <v>#REF!</v>
      </c>
      <c r="E10" s="364" t="e">
        <f>IF(#REF!="","",ROUND(#REF!,2))</f>
        <v>#REF!</v>
      </c>
      <c r="F10" s="313" t="e">
        <f>IF(#REF!="","",ROUND(#REF!,2))</f>
        <v>#REF!</v>
      </c>
      <c r="I10" s="321" t="s">
        <v>660</v>
      </c>
      <c r="J10" s="367"/>
      <c r="K10" s="368" t="e">
        <f>IF(#REF!="","",ROUND(#REF!,2))</f>
        <v>#REF!</v>
      </c>
    </row>
    <row r="11" spans="2:11" ht="16.5" thickBot="1">
      <c r="B11" s="314" t="s">
        <v>642</v>
      </c>
      <c r="C11" s="364" t="e">
        <f>IF(#REF!="","",ROUND(#REF!/10000,2))</f>
        <v>#REF!</v>
      </c>
      <c r="D11" s="364" t="e">
        <f>IF(#REF!="","",ROUND(#REF!/10000,2))</f>
        <v>#REF!</v>
      </c>
      <c r="E11" s="364" t="e">
        <f>IF(#REF!="","",ROUND(#REF!/10000,2))</f>
        <v>#REF!</v>
      </c>
      <c r="F11" s="313" t="e">
        <f>IF(#REF!="","",ROUND(#REF!,2))</f>
        <v>#REF!</v>
      </c>
      <c r="I11" s="311" t="s">
        <v>661</v>
      </c>
      <c r="J11" s="369" t="e">
        <f>IF(#REF!="","",ROUND(#REF!/10000,2))</f>
        <v>#REF!</v>
      </c>
      <c r="K11" s="368" t="e">
        <f>IF(#REF!="","",ROUND(#REF!,2))</f>
        <v>#REF!</v>
      </c>
    </row>
    <row r="12" spans="2:11" ht="16.5" thickBot="1">
      <c r="B12" s="314" t="s">
        <v>643</v>
      </c>
      <c r="C12" s="364" t="e">
        <f>IF(#REF!="","",ROUND(#REF!/10000,2))</f>
        <v>#REF!</v>
      </c>
      <c r="D12" s="364" t="e">
        <f>IF(#REF!="","",ROUND(#REF!/10000,2))</f>
        <v>#REF!</v>
      </c>
      <c r="E12" s="364" t="e">
        <f>IF(#REF!="","",ROUND(#REF!/10000,2))</f>
        <v>#REF!</v>
      </c>
      <c r="F12" s="313" t="e">
        <f>IF(#REF!="","",ROUND(#REF!,2))</f>
        <v>#REF!</v>
      </c>
      <c r="I12" s="311" t="s">
        <v>662</v>
      </c>
      <c r="J12" s="369" t="e">
        <f>IF(#REF!="","",ROUND(#REF!,2))</f>
        <v>#REF!</v>
      </c>
      <c r="K12" s="370" t="e">
        <f>IF(#REF!="","",ROUND(#REF!,2))</f>
        <v>#REF!</v>
      </c>
    </row>
    <row r="13" spans="2:11" ht="16.5" thickBot="1">
      <c r="B13" s="314" t="s">
        <v>644</v>
      </c>
      <c r="C13" s="364" t="e">
        <f>IF(#REF!="","",ROUND(#REF!,2))</f>
        <v>#REF!</v>
      </c>
      <c r="D13" s="364" t="e">
        <f>IF(#REF!="","",ROUND(#REF!,2))</f>
        <v>#REF!</v>
      </c>
      <c r="E13" s="364" t="e">
        <f>IF(#REF!="","",ROUND(#REF!,2))</f>
        <v>#REF!</v>
      </c>
      <c r="F13" s="313" t="e">
        <f>IF(#REF!="","",ROUND(#REF!,2))</f>
        <v>#REF!</v>
      </c>
      <c r="I13" s="312" t="s">
        <v>663</v>
      </c>
      <c r="J13" s="369" t="e">
        <f>IF(#REF!="","",ROUND(#REF!,2))</f>
        <v>#REF!</v>
      </c>
      <c r="K13" s="370" t="e">
        <f>IF(#REF!="","",ROUND(#REF!,2))</f>
        <v>#REF!</v>
      </c>
    </row>
    <row r="14" spans="2:11" ht="16.5" thickBot="1">
      <c r="B14" s="314" t="s">
        <v>645</v>
      </c>
      <c r="C14" s="364" t="e">
        <f>IF(#REF!="","",ROUND(#REF!,2))</f>
        <v>#REF!</v>
      </c>
      <c r="D14" s="364" t="e">
        <f>IF(#REF!="","",ROUND(#REF!,2))</f>
        <v>#REF!</v>
      </c>
      <c r="E14" s="364" t="e">
        <f>IF(#REF!="","",ROUND(#REF!,2))</f>
        <v>#REF!</v>
      </c>
      <c r="F14" s="313" t="e">
        <f>IF(#REF!="","",ROUND(#REF!,2))</f>
        <v>#REF!</v>
      </c>
      <c r="I14" s="312" t="s">
        <v>664</v>
      </c>
      <c r="J14" s="367"/>
      <c r="K14" s="368" t="e">
        <f>IF(#REF!="","",ROUND(#REF!,2))</f>
        <v>#REF!</v>
      </c>
    </row>
    <row r="15" spans="2:11" ht="16.5" thickBot="1">
      <c r="B15" s="314" t="s">
        <v>646</v>
      </c>
      <c r="C15" s="364">
        <f>IF('4-12无形资产汇总'!C6="","",ROUND('4-12无形资产汇总'!C6/10000,2))</f>
        <v>0</v>
      </c>
      <c r="D15" s="364">
        <f>IF('4-12无形资产汇总'!D6="","",ROUND('4-12无形资产汇总'!D6/10000,2))</f>
        <v>0</v>
      </c>
      <c r="E15" s="364">
        <f>IF('4-12无形资产汇总'!E6="","",ROUND('4-12无形资产汇总'!E6/10000,2))</f>
        <v>0</v>
      </c>
      <c r="F15" s="313" t="str">
        <f>IF('4-12无形资产汇总'!F6="","",ROUND('4-12无形资产汇总'!F6,2))</f>
        <v/>
      </c>
      <c r="I15" s="312" t="s">
        <v>665</v>
      </c>
      <c r="J15" s="369"/>
      <c r="K15" s="368" t="e">
        <f>IF(#REF!="","",ROUND(#REF!,2))</f>
        <v>#REF!</v>
      </c>
    </row>
    <row r="16" spans="2:11" ht="16.5" thickBot="1">
      <c r="B16" s="314" t="s">
        <v>647</v>
      </c>
      <c r="C16" s="364" t="e">
        <f>IF(#REF!="","",ROUND(#REF!,2))</f>
        <v>#REF!</v>
      </c>
      <c r="D16" s="364" t="e">
        <f>IF(#REF!="","",ROUND(#REF!,2))</f>
        <v>#REF!</v>
      </c>
      <c r="E16" s="364" t="e">
        <f>IF(#REF!="","",ROUND(#REF!,2))</f>
        <v>#REF!</v>
      </c>
      <c r="F16" s="313" t="e">
        <f>IF(#REF!="","",ROUND(#REF!,2))</f>
        <v>#REF!</v>
      </c>
      <c r="I16" s="312" t="s">
        <v>666</v>
      </c>
      <c r="J16" s="369" t="str">
        <f>IF('4-12-1无形-土地'!K27="","",ROUND('4-12-1无形-土地'!K27,2))</f>
        <v/>
      </c>
      <c r="K16" s="370">
        <f>IF('4-12无形资产汇总'!C6="","",ROUND('4-12无形资产汇总'!C6,2))</f>
        <v>0</v>
      </c>
    </row>
    <row r="17" spans="2:11" ht="16.5" thickBot="1">
      <c r="B17" s="314" t="s">
        <v>648</v>
      </c>
      <c r="C17" s="364" t="e">
        <f>IF(#REF!="","",ROUND(#REF!,2))</f>
        <v>#REF!</v>
      </c>
      <c r="D17" s="364" t="e">
        <f>IF(#REF!="","",ROUND(#REF!,2))</f>
        <v>#REF!</v>
      </c>
      <c r="E17" s="364" t="e">
        <f>IF(#REF!="","",ROUND(#REF!,2))</f>
        <v>#REF!</v>
      </c>
      <c r="F17" s="313" t="e">
        <f>IF(#REF!="","",ROUND(#REF!,2))</f>
        <v>#REF!</v>
      </c>
      <c r="I17" s="311" t="s">
        <v>667</v>
      </c>
      <c r="J17" s="367"/>
      <c r="K17" s="368" t="e">
        <f>IF(#REF!="","",ROUND(#REF!,2))</f>
        <v>#REF!</v>
      </c>
    </row>
    <row r="18" spans="2:11" ht="16.5" thickBot="1">
      <c r="B18" s="314" t="s">
        <v>649</v>
      </c>
      <c r="C18" s="364" t="e">
        <f>IF(#REF!="","",ROUND(#REF!,2))</f>
        <v>#REF!</v>
      </c>
      <c r="D18" s="364" t="e">
        <f>IF(#REF!="","",ROUND(#REF!,2))</f>
        <v>#REF!</v>
      </c>
      <c r="E18" s="364" t="e">
        <f>IF(#REF!="","",ROUND(#REF!,2))</f>
        <v>#REF!</v>
      </c>
      <c r="F18" s="313" t="e">
        <f>IF(#REF!="","",ROUND(#REF!,2))</f>
        <v>#REF!</v>
      </c>
      <c r="I18" s="311" t="s">
        <v>668</v>
      </c>
      <c r="J18" s="367"/>
      <c r="K18" s="368" t="e">
        <f>IF(#REF!="","",ROUND(#REF!,2))</f>
        <v>#REF!</v>
      </c>
    </row>
    <row r="19" spans="2:11" ht="16.5" thickBot="1">
      <c r="B19" s="315" t="s">
        <v>650</v>
      </c>
      <c r="C19" s="365" t="e">
        <f>IF(#REF!="","",ROUND(#REF!,2))</f>
        <v>#REF!</v>
      </c>
      <c r="D19" s="365" t="e">
        <f>IF(#REF!="","",ROUND(#REF!,2))</f>
        <v>#REF!</v>
      </c>
      <c r="E19" s="365" t="e">
        <f>IF(#REF!="","",ROUND(#REF!,2))</f>
        <v>#REF!</v>
      </c>
      <c r="F19" s="316" t="e">
        <f>IF(#REF!="","",ROUND(#REF!,2))</f>
        <v>#REF!</v>
      </c>
      <c r="I19" s="311" t="s">
        <v>669</v>
      </c>
      <c r="J19" s="367"/>
      <c r="K19" s="368" t="e">
        <f>IF(#REF!="","",ROUND(#REF!,2))</f>
        <v>#REF!</v>
      </c>
    </row>
    <row r="20" spans="2:11" ht="16.5" thickBot="1">
      <c r="B20" s="311" t="s">
        <v>651</v>
      </c>
      <c r="C20" s="364" t="e">
        <f>IF(#REF!="","",ROUND(#REF!,2))</f>
        <v>#REF!</v>
      </c>
      <c r="D20" s="364" t="e">
        <f>IF(#REF!="","",ROUND(#REF!,2))</f>
        <v>#REF!</v>
      </c>
      <c r="E20" s="364" t="e">
        <f>IF(#REF!="","",ROUND(#REF!,2))</f>
        <v>#REF!</v>
      </c>
      <c r="F20" s="313" t="e">
        <f>IF(#REF!="","",ROUND(#REF!,2))</f>
        <v>#REF!</v>
      </c>
      <c r="I20" s="322" t="s">
        <v>328</v>
      </c>
      <c r="J20" s="371"/>
      <c r="K20" s="372" t="e">
        <f>IF(#REF!="","",ROUND(#REF!,2))</f>
        <v>#REF!</v>
      </c>
    </row>
    <row r="21" spans="2:11" ht="16.5" thickBot="1">
      <c r="B21" s="317" t="s">
        <v>652</v>
      </c>
      <c r="C21" s="365" t="e">
        <f>IF(#REF!="","",ROUND(#REF!,2))</f>
        <v>#REF!</v>
      </c>
      <c r="D21" s="365" t="e">
        <f>IF(#REF!="","",ROUND(#REF!,2))</f>
        <v>#REF!</v>
      </c>
      <c r="E21" s="365" t="e">
        <f>IF(#REF!="","",ROUND(#REF!,2))</f>
        <v>#REF!</v>
      </c>
      <c r="F21" s="313" t="e">
        <f>IF(#REF!="","",ROUND(#REF!,2))</f>
        <v>#REF!</v>
      </c>
      <c r="I21" s="323" t="s">
        <v>670</v>
      </c>
      <c r="J21" s="367"/>
      <c r="K21" s="368" t="e">
        <f>IF(#REF!="","",ROUND(#REF!,2))</f>
        <v>#REF!</v>
      </c>
    </row>
    <row r="22" spans="2:11" ht="16.5" thickBot="1">
      <c r="B22" s="315" t="s">
        <v>653</v>
      </c>
      <c r="C22" s="365" t="e">
        <f>IF(#REF!="","",ROUND(#REF!,2))</f>
        <v>#REF!</v>
      </c>
      <c r="D22" s="365" t="e">
        <f>IF(#REF!="","",ROUND(#REF!,2))</f>
        <v>#REF!</v>
      </c>
      <c r="E22" s="365" t="e">
        <f>IF(#REF!="","",ROUND(#REF!,2))</f>
        <v>#REF!</v>
      </c>
      <c r="F22" s="316" t="e">
        <f>IF(#REF!="","",ROUND(#REF!,2))</f>
        <v>#REF!</v>
      </c>
      <c r="I22" s="323" t="s">
        <v>671</v>
      </c>
      <c r="J22" s="367"/>
      <c r="K22" s="368" t="e">
        <f>IF(#REF!="","",ROUND(#REF!,2))</f>
        <v>#REF!</v>
      </c>
    </row>
    <row r="23" spans="2:11" ht="18" customHeight="1" thickBot="1">
      <c r="B23" s="318" t="s">
        <v>654</v>
      </c>
      <c r="C23" s="366" t="e">
        <f>IF(#REF!="","",ROUND(#REF!,2))</f>
        <v>#REF!</v>
      </c>
      <c r="D23" s="366" t="e">
        <f>IF(#REF!="","",ROUND(#REF!,2))</f>
        <v>#REF!</v>
      </c>
      <c r="E23" s="366" t="e">
        <f>IF(#REF!="","",ROUND(#REF!,2))</f>
        <v>#REF!</v>
      </c>
      <c r="F23" s="319" t="e">
        <f>IF(#REF!="","",ROUND(#REF!,2))</f>
        <v>#REF!</v>
      </c>
      <c r="I23" s="322" t="s">
        <v>329</v>
      </c>
      <c r="J23" s="371"/>
      <c r="K23" s="372" t="e">
        <f>IF(#REF!="","",ROUND(#REF!,2))</f>
        <v>#REF!</v>
      </c>
    </row>
    <row r="24" spans="2:11" ht="18.75" customHeight="1" thickTop="1" thickBot="1">
      <c r="I24" s="324" t="s">
        <v>654</v>
      </c>
      <c r="J24" s="366"/>
      <c r="K24" s="373" t="e">
        <f>IF(#REF!="","",ROUND(#REF!,2))</f>
        <v>#REF!</v>
      </c>
    </row>
    <row r="25" spans="2:11" ht="16.5" thickTop="1"/>
  </sheetData>
  <mergeCells count="1">
    <mergeCell ref="B3:B4"/>
  </mergeCells>
  <phoneticPr fontId="9" type="noConversion"/>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FF0000"/>
    <pageSetUpPr fitToPage="1"/>
  </sheetPr>
  <dimension ref="A1:R89"/>
  <sheetViews>
    <sheetView view="pageBreakPreview" topLeftCell="A26" zoomScaleNormal="100" zoomScaleSheetLayoutView="100" workbookViewId="0">
      <selection activeCell="P42" sqref="P42"/>
    </sheetView>
  </sheetViews>
  <sheetFormatPr defaultColWidth="9" defaultRowHeight="15.75" customHeight="1"/>
  <cols>
    <col min="1" max="1" width="5.5" style="2" customWidth="1"/>
    <col min="2" max="2" width="10.5" style="2" customWidth="1"/>
    <col min="3" max="3" width="9.125" style="2" customWidth="1"/>
    <col min="4" max="4" width="10.875" style="2" customWidth="1"/>
    <col min="5" max="5" width="5.375" style="2" customWidth="1"/>
    <col min="6" max="6" width="10.5" style="2" customWidth="1"/>
    <col min="7" max="7" width="4.5" style="2" customWidth="1"/>
    <col min="8" max="8" width="7.75" style="2" customWidth="1"/>
    <col min="9" max="9" width="9.5" style="2" customWidth="1"/>
    <col min="10" max="10" width="8.5" style="2" customWidth="1"/>
    <col min="11" max="11" width="8" style="2" customWidth="1"/>
    <col min="12" max="12" width="11.125" style="2" customWidth="1"/>
    <col min="13" max="13" width="8" style="2" customWidth="1"/>
    <col min="14" max="14" width="9.375" style="2" customWidth="1"/>
    <col min="15" max="15" width="8.375" style="2" customWidth="1"/>
    <col min="16" max="16" width="8.875" style="2" customWidth="1"/>
    <col min="17" max="17" width="6" style="2" customWidth="1"/>
    <col min="18" max="16384" width="9" style="2"/>
  </cols>
  <sheetData>
    <row r="1" spans="1:18" s="15" customFormat="1" ht="30" customHeight="1">
      <c r="A1" s="519" t="s">
        <v>274</v>
      </c>
      <c r="B1" s="519"/>
      <c r="C1" s="519"/>
      <c r="D1" s="519"/>
      <c r="E1" s="519"/>
      <c r="F1" s="519"/>
      <c r="G1" s="519"/>
      <c r="H1" s="519"/>
      <c r="I1" s="519"/>
      <c r="J1" s="519"/>
      <c r="K1" s="519"/>
      <c r="L1" s="519"/>
      <c r="M1" s="519"/>
      <c r="N1" s="519"/>
      <c r="O1" s="519"/>
      <c r="P1" s="519"/>
      <c r="Q1" s="519"/>
    </row>
    <row r="2" spans="1:18" s="15" customFormat="1" ht="21.75" customHeight="1">
      <c r="A2" s="561" t="s">
        <v>508</v>
      </c>
      <c r="B2" s="561"/>
      <c r="C2" s="561"/>
      <c r="D2" s="561"/>
      <c r="E2" s="561"/>
      <c r="F2" s="561"/>
      <c r="G2" s="561"/>
      <c r="H2" s="561"/>
      <c r="I2" s="561"/>
      <c r="J2" s="561"/>
      <c r="K2" s="561"/>
      <c r="L2" s="561"/>
      <c r="M2" s="561"/>
      <c r="N2" s="561"/>
      <c r="O2" s="561"/>
      <c r="P2" s="562"/>
      <c r="Q2" s="562"/>
    </row>
    <row r="3" spans="1:18" ht="16.5" customHeight="1">
      <c r="A3" s="518" t="str">
        <f>公用信息!A8</f>
        <v>评估基准日：2018年11月30日</v>
      </c>
      <c r="B3" s="518"/>
      <c r="C3" s="518"/>
      <c r="D3" s="518"/>
      <c r="E3" s="518"/>
      <c r="F3" s="518"/>
      <c r="G3" s="518"/>
      <c r="H3" s="518"/>
      <c r="I3" s="518"/>
      <c r="J3" s="518"/>
      <c r="K3" s="518"/>
      <c r="L3" s="518"/>
      <c r="M3" s="518"/>
      <c r="N3" s="518"/>
      <c r="O3" s="518"/>
      <c r="P3" s="563"/>
      <c r="Q3" s="563"/>
    </row>
    <row r="4" spans="1:18" ht="16.5" customHeight="1">
      <c r="A4" s="90"/>
      <c r="B4" s="90"/>
      <c r="C4" s="90"/>
      <c r="D4" s="90"/>
      <c r="E4" s="90"/>
      <c r="F4" s="90"/>
      <c r="G4" s="91"/>
      <c r="H4" s="91"/>
      <c r="I4" s="91"/>
      <c r="J4" s="91"/>
      <c r="K4" s="91"/>
      <c r="L4" s="91"/>
      <c r="M4" s="91"/>
      <c r="N4" s="91"/>
      <c r="O4" s="528" t="s">
        <v>512</v>
      </c>
      <c r="P4" s="570"/>
      <c r="Q4" s="570"/>
    </row>
    <row r="5" spans="1:18" ht="16.5" customHeight="1">
      <c r="A5" s="576" t="str">
        <f>公用信息!A5</f>
        <v>被评估单位：中国劳动关系学院</v>
      </c>
      <c r="B5" s="576"/>
      <c r="C5" s="576"/>
      <c r="D5" s="576"/>
      <c r="E5" s="576"/>
      <c r="F5" s="576"/>
      <c r="G5" s="179"/>
      <c r="H5" s="179"/>
      <c r="I5" s="179"/>
      <c r="J5" s="179"/>
      <c r="K5" s="179"/>
      <c r="L5" s="179"/>
      <c r="M5" s="179"/>
      <c r="N5" s="179"/>
      <c r="O5" s="573" t="s">
        <v>291</v>
      </c>
      <c r="P5" s="574"/>
      <c r="Q5" s="575"/>
    </row>
    <row r="6" spans="1:18" s="16" customFormat="1" ht="18" customHeight="1">
      <c r="A6" s="546" t="s">
        <v>36</v>
      </c>
      <c r="B6" s="564" t="s">
        <v>502</v>
      </c>
      <c r="C6" s="554" t="s">
        <v>510</v>
      </c>
      <c r="D6" s="567" t="s">
        <v>818</v>
      </c>
      <c r="E6" s="564" t="s">
        <v>467</v>
      </c>
      <c r="F6" s="564" t="s">
        <v>498</v>
      </c>
      <c r="G6" s="568" t="s">
        <v>436</v>
      </c>
      <c r="H6" s="568" t="s">
        <v>513</v>
      </c>
      <c r="I6" s="564" t="s">
        <v>504</v>
      </c>
      <c r="J6" s="564" t="s">
        <v>51</v>
      </c>
      <c r="K6" s="564"/>
      <c r="L6" s="564" t="s">
        <v>52</v>
      </c>
      <c r="M6" s="564"/>
      <c r="N6" s="564"/>
      <c r="O6" s="564" t="s">
        <v>357</v>
      </c>
      <c r="P6" s="567" t="s">
        <v>275</v>
      </c>
      <c r="Q6" s="565" t="s">
        <v>276</v>
      </c>
    </row>
    <row r="7" spans="1:18" s="16" customFormat="1" ht="18" customHeight="1">
      <c r="A7" s="546"/>
      <c r="B7" s="564"/>
      <c r="C7" s="555"/>
      <c r="D7" s="555"/>
      <c r="E7" s="564"/>
      <c r="F7" s="564"/>
      <c r="G7" s="569"/>
      <c r="H7" s="569"/>
      <c r="I7" s="564"/>
      <c r="J7" s="351" t="s">
        <v>438</v>
      </c>
      <c r="K7" s="348" t="s">
        <v>439</v>
      </c>
      <c r="L7" s="348" t="s">
        <v>438</v>
      </c>
      <c r="M7" s="348" t="s">
        <v>440</v>
      </c>
      <c r="N7" s="348" t="s">
        <v>439</v>
      </c>
      <c r="O7" s="564"/>
      <c r="P7" s="577"/>
      <c r="Q7" s="566"/>
    </row>
    <row r="8" spans="1:18" ht="18" customHeight="1">
      <c r="A8" s="176"/>
      <c r="B8" s="188"/>
      <c r="C8" s="188"/>
      <c r="D8" s="188"/>
      <c r="E8" s="176"/>
      <c r="F8" s="189"/>
      <c r="G8" s="189"/>
      <c r="H8" s="201"/>
      <c r="I8" s="328" t="s">
        <v>26</v>
      </c>
      <c r="J8" s="329"/>
      <c r="K8" s="328"/>
      <c r="L8" s="328"/>
      <c r="M8" s="336"/>
      <c r="N8" s="328"/>
      <c r="O8" s="328">
        <f>N8-K8</f>
        <v>0</v>
      </c>
      <c r="P8" s="284" t="str">
        <f>IF(K8=0,"",O8/K8*100)</f>
        <v/>
      </c>
      <c r="Q8" s="95"/>
      <c r="R8" s="113" t="s">
        <v>819</v>
      </c>
    </row>
    <row r="9" spans="1:18" ht="18" customHeight="1">
      <c r="A9" s="176"/>
      <c r="B9" s="188"/>
      <c r="C9" s="188"/>
      <c r="D9" s="188"/>
      <c r="E9" s="176"/>
      <c r="F9" s="189"/>
      <c r="G9" s="189"/>
      <c r="H9" s="201"/>
      <c r="I9" s="328" t="s">
        <v>26</v>
      </c>
      <c r="J9" s="329"/>
      <c r="K9" s="328"/>
      <c r="L9" s="328"/>
      <c r="M9" s="336"/>
      <c r="N9" s="328"/>
      <c r="O9" s="328">
        <f t="shared" ref="O9:O27" si="0">N9-K9</f>
        <v>0</v>
      </c>
      <c r="P9" s="284" t="str">
        <f t="shared" ref="P9:P27" si="1">IF(K9=0,"",O9/K9*100)</f>
        <v/>
      </c>
      <c r="Q9" s="95"/>
    </row>
    <row r="10" spans="1:18" ht="18" customHeight="1">
      <c r="A10" s="176"/>
      <c r="B10" s="188"/>
      <c r="C10" s="188"/>
      <c r="D10" s="188"/>
      <c r="E10" s="176"/>
      <c r="F10" s="189"/>
      <c r="G10" s="189"/>
      <c r="H10" s="201"/>
      <c r="I10" s="328"/>
      <c r="J10" s="329"/>
      <c r="K10" s="328"/>
      <c r="L10" s="328"/>
      <c r="M10" s="336"/>
      <c r="N10" s="328"/>
      <c r="O10" s="328">
        <f t="shared" si="0"/>
        <v>0</v>
      </c>
      <c r="P10" s="284" t="str">
        <f t="shared" si="1"/>
        <v/>
      </c>
      <c r="Q10" s="95"/>
    </row>
    <row r="11" spans="1:18" ht="18" customHeight="1">
      <c r="A11" s="176"/>
      <c r="B11" s="188"/>
      <c r="C11" s="188"/>
      <c r="D11" s="188"/>
      <c r="E11" s="176"/>
      <c r="F11" s="189"/>
      <c r="G11" s="189"/>
      <c r="H11" s="201"/>
      <c r="I11" s="328"/>
      <c r="J11" s="329"/>
      <c r="K11" s="328"/>
      <c r="L11" s="328"/>
      <c r="M11" s="336"/>
      <c r="N11" s="328"/>
      <c r="O11" s="328">
        <f t="shared" si="0"/>
        <v>0</v>
      </c>
      <c r="P11" s="284" t="str">
        <f t="shared" si="1"/>
        <v/>
      </c>
      <c r="Q11" s="95"/>
    </row>
    <row r="12" spans="1:18" ht="18" customHeight="1">
      <c r="A12" s="176"/>
      <c r="B12" s="188"/>
      <c r="C12" s="188"/>
      <c r="D12" s="188"/>
      <c r="E12" s="176"/>
      <c r="F12" s="189"/>
      <c r="G12" s="189"/>
      <c r="H12" s="201"/>
      <c r="I12" s="328"/>
      <c r="J12" s="329"/>
      <c r="K12" s="328"/>
      <c r="L12" s="328"/>
      <c r="M12" s="336"/>
      <c r="N12" s="328"/>
      <c r="O12" s="328">
        <f t="shared" si="0"/>
        <v>0</v>
      </c>
      <c r="P12" s="284" t="str">
        <f t="shared" si="1"/>
        <v/>
      </c>
      <c r="Q12" s="95"/>
    </row>
    <row r="13" spans="1:18" ht="18" customHeight="1">
      <c r="A13" s="176"/>
      <c r="B13" s="188"/>
      <c r="C13" s="188"/>
      <c r="D13" s="188"/>
      <c r="E13" s="176"/>
      <c r="F13" s="189"/>
      <c r="G13" s="189"/>
      <c r="H13" s="201"/>
      <c r="I13" s="328"/>
      <c r="J13" s="329"/>
      <c r="K13" s="328"/>
      <c r="L13" s="328"/>
      <c r="M13" s="336"/>
      <c r="N13" s="328"/>
      <c r="O13" s="328">
        <f t="shared" si="0"/>
        <v>0</v>
      </c>
      <c r="P13" s="284" t="str">
        <f t="shared" si="1"/>
        <v/>
      </c>
      <c r="Q13" s="95"/>
    </row>
    <row r="14" spans="1:18" ht="18" customHeight="1">
      <c r="A14" s="176"/>
      <c r="B14" s="188"/>
      <c r="C14" s="188"/>
      <c r="D14" s="188"/>
      <c r="E14" s="176"/>
      <c r="F14" s="189"/>
      <c r="G14" s="189"/>
      <c r="H14" s="201"/>
      <c r="I14" s="328"/>
      <c r="J14" s="329"/>
      <c r="K14" s="328"/>
      <c r="L14" s="328"/>
      <c r="M14" s="336"/>
      <c r="N14" s="328"/>
      <c r="O14" s="328">
        <f t="shared" si="0"/>
        <v>0</v>
      </c>
      <c r="P14" s="284" t="str">
        <f t="shared" si="1"/>
        <v/>
      </c>
      <c r="Q14" s="95"/>
    </row>
    <row r="15" spans="1:18" ht="18" customHeight="1">
      <c r="A15" s="176"/>
      <c r="B15" s="188"/>
      <c r="C15" s="188"/>
      <c r="D15" s="188"/>
      <c r="E15" s="176"/>
      <c r="F15" s="189"/>
      <c r="G15" s="189"/>
      <c r="H15" s="201"/>
      <c r="I15" s="328" t="s">
        <v>26</v>
      </c>
      <c r="J15" s="329"/>
      <c r="K15" s="328"/>
      <c r="L15" s="328"/>
      <c r="M15" s="336"/>
      <c r="N15" s="328"/>
      <c r="O15" s="328">
        <f t="shared" si="0"/>
        <v>0</v>
      </c>
      <c r="P15" s="284" t="str">
        <f t="shared" si="1"/>
        <v/>
      </c>
      <c r="Q15" s="95"/>
    </row>
    <row r="16" spans="1:18" ht="18" customHeight="1">
      <c r="A16" s="176"/>
      <c r="B16" s="188"/>
      <c r="C16" s="188"/>
      <c r="D16" s="188"/>
      <c r="E16" s="176"/>
      <c r="F16" s="189"/>
      <c r="G16" s="189"/>
      <c r="H16" s="201"/>
      <c r="I16" s="328" t="s">
        <v>26</v>
      </c>
      <c r="J16" s="329"/>
      <c r="K16" s="328"/>
      <c r="L16" s="328"/>
      <c r="M16" s="336"/>
      <c r="N16" s="328"/>
      <c r="O16" s="328">
        <f t="shared" si="0"/>
        <v>0</v>
      </c>
      <c r="P16" s="284" t="str">
        <f t="shared" si="1"/>
        <v/>
      </c>
      <c r="Q16" s="95"/>
    </row>
    <row r="17" spans="1:17" ht="18" customHeight="1">
      <c r="A17" s="176"/>
      <c r="B17" s="188"/>
      <c r="C17" s="188"/>
      <c r="D17" s="188"/>
      <c r="E17" s="176"/>
      <c r="F17" s="189"/>
      <c r="G17" s="189"/>
      <c r="H17" s="201"/>
      <c r="I17" s="328" t="s">
        <v>26</v>
      </c>
      <c r="J17" s="329"/>
      <c r="K17" s="328"/>
      <c r="L17" s="328"/>
      <c r="M17" s="336"/>
      <c r="N17" s="328"/>
      <c r="O17" s="328">
        <f t="shared" si="0"/>
        <v>0</v>
      </c>
      <c r="P17" s="284" t="str">
        <f t="shared" si="1"/>
        <v/>
      </c>
      <c r="Q17" s="95"/>
    </row>
    <row r="18" spans="1:17" ht="18" customHeight="1">
      <c r="A18" s="176"/>
      <c r="B18" s="188"/>
      <c r="C18" s="188"/>
      <c r="D18" s="188"/>
      <c r="E18" s="176"/>
      <c r="F18" s="189"/>
      <c r="G18" s="189"/>
      <c r="H18" s="201"/>
      <c r="I18" s="328" t="s">
        <v>26</v>
      </c>
      <c r="J18" s="329"/>
      <c r="K18" s="328"/>
      <c r="L18" s="328"/>
      <c r="M18" s="336"/>
      <c r="N18" s="328"/>
      <c r="O18" s="328">
        <f t="shared" si="0"/>
        <v>0</v>
      </c>
      <c r="P18" s="284" t="str">
        <f t="shared" si="1"/>
        <v/>
      </c>
      <c r="Q18" s="95"/>
    </row>
    <row r="19" spans="1:17" ht="18" customHeight="1">
      <c r="A19" s="176"/>
      <c r="B19" s="188"/>
      <c r="C19" s="188"/>
      <c r="D19" s="188"/>
      <c r="E19" s="176"/>
      <c r="F19" s="189"/>
      <c r="G19" s="189"/>
      <c r="H19" s="201"/>
      <c r="I19" s="328" t="s">
        <v>26</v>
      </c>
      <c r="J19" s="329"/>
      <c r="K19" s="328"/>
      <c r="L19" s="328"/>
      <c r="M19" s="336"/>
      <c r="N19" s="328"/>
      <c r="O19" s="328">
        <f t="shared" si="0"/>
        <v>0</v>
      </c>
      <c r="P19" s="284" t="str">
        <f t="shared" si="1"/>
        <v/>
      </c>
      <c r="Q19" s="95"/>
    </row>
    <row r="20" spans="1:17" ht="18" customHeight="1">
      <c r="A20" s="176"/>
      <c r="B20" s="188"/>
      <c r="C20" s="188"/>
      <c r="D20" s="188"/>
      <c r="E20" s="176"/>
      <c r="F20" s="189"/>
      <c r="G20" s="189"/>
      <c r="H20" s="201"/>
      <c r="I20" s="328" t="s">
        <v>26</v>
      </c>
      <c r="J20" s="329"/>
      <c r="K20" s="328"/>
      <c r="L20" s="328"/>
      <c r="M20" s="336"/>
      <c r="N20" s="328"/>
      <c r="O20" s="328">
        <f t="shared" si="0"/>
        <v>0</v>
      </c>
      <c r="P20" s="284" t="str">
        <f t="shared" si="1"/>
        <v/>
      </c>
      <c r="Q20" s="95"/>
    </row>
    <row r="21" spans="1:17" ht="18" customHeight="1">
      <c r="A21" s="176"/>
      <c r="B21" s="188"/>
      <c r="C21" s="188"/>
      <c r="D21" s="188"/>
      <c r="E21" s="176"/>
      <c r="F21" s="189"/>
      <c r="G21" s="189"/>
      <c r="H21" s="201"/>
      <c r="I21" s="328" t="s">
        <v>26</v>
      </c>
      <c r="J21" s="329"/>
      <c r="K21" s="328"/>
      <c r="L21" s="328"/>
      <c r="M21" s="336"/>
      <c r="N21" s="328"/>
      <c r="O21" s="328">
        <f t="shared" si="0"/>
        <v>0</v>
      </c>
      <c r="P21" s="284" t="str">
        <f t="shared" si="1"/>
        <v/>
      </c>
      <c r="Q21" s="95"/>
    </row>
    <row r="22" spans="1:17" ht="18" customHeight="1">
      <c r="A22" s="298"/>
      <c r="B22" s="188"/>
      <c r="C22" s="188"/>
      <c r="D22" s="188"/>
      <c r="E22" s="298"/>
      <c r="F22" s="189"/>
      <c r="G22" s="189"/>
      <c r="H22" s="201"/>
      <c r="I22" s="328"/>
      <c r="J22" s="329"/>
      <c r="K22" s="328"/>
      <c r="L22" s="328"/>
      <c r="M22" s="336"/>
      <c r="N22" s="328"/>
      <c r="O22" s="328">
        <f t="shared" si="0"/>
        <v>0</v>
      </c>
      <c r="P22" s="284" t="str">
        <f t="shared" si="1"/>
        <v/>
      </c>
      <c r="Q22" s="95"/>
    </row>
    <row r="23" spans="1:17" ht="18" customHeight="1">
      <c r="A23" s="298"/>
      <c r="B23" s="188"/>
      <c r="C23" s="188"/>
      <c r="D23" s="188"/>
      <c r="E23" s="298"/>
      <c r="F23" s="189"/>
      <c r="G23" s="189"/>
      <c r="H23" s="201"/>
      <c r="I23" s="328"/>
      <c r="J23" s="329"/>
      <c r="K23" s="328"/>
      <c r="L23" s="328"/>
      <c r="M23" s="336"/>
      <c r="N23" s="328"/>
      <c r="O23" s="328">
        <f t="shared" si="0"/>
        <v>0</v>
      </c>
      <c r="P23" s="284" t="str">
        <f t="shared" si="1"/>
        <v/>
      </c>
      <c r="Q23" s="95"/>
    </row>
    <row r="24" spans="1:17" ht="18" customHeight="1">
      <c r="A24" s="298"/>
      <c r="B24" s="188"/>
      <c r="C24" s="188"/>
      <c r="D24" s="188"/>
      <c r="E24" s="298"/>
      <c r="F24" s="189"/>
      <c r="G24" s="189"/>
      <c r="H24" s="201"/>
      <c r="I24" s="328"/>
      <c r="J24" s="329"/>
      <c r="K24" s="328"/>
      <c r="L24" s="328"/>
      <c r="M24" s="336"/>
      <c r="N24" s="328"/>
      <c r="O24" s="328">
        <f t="shared" si="0"/>
        <v>0</v>
      </c>
      <c r="P24" s="284" t="str">
        <f t="shared" si="1"/>
        <v/>
      </c>
      <c r="Q24" s="95"/>
    </row>
    <row r="25" spans="1:17" ht="18" customHeight="1">
      <c r="A25" s="176"/>
      <c r="B25" s="188"/>
      <c r="C25" s="188"/>
      <c r="D25" s="188"/>
      <c r="E25" s="176"/>
      <c r="F25" s="189"/>
      <c r="G25" s="189"/>
      <c r="H25" s="201"/>
      <c r="I25" s="328" t="s">
        <v>26</v>
      </c>
      <c r="J25" s="329"/>
      <c r="K25" s="328"/>
      <c r="L25" s="328"/>
      <c r="M25" s="336"/>
      <c r="N25" s="328"/>
      <c r="O25" s="328">
        <f t="shared" si="0"/>
        <v>0</v>
      </c>
      <c r="P25" s="284" t="str">
        <f t="shared" si="1"/>
        <v/>
      </c>
      <c r="Q25" s="95"/>
    </row>
    <row r="26" spans="1:17" ht="18" customHeight="1">
      <c r="A26" s="176"/>
      <c r="B26" s="188"/>
      <c r="C26" s="188"/>
      <c r="D26" s="188"/>
      <c r="E26" s="176"/>
      <c r="F26" s="189"/>
      <c r="G26" s="189"/>
      <c r="H26" s="201"/>
      <c r="I26" s="328" t="s">
        <v>26</v>
      </c>
      <c r="J26" s="329"/>
      <c r="K26" s="328"/>
      <c r="L26" s="328"/>
      <c r="M26" s="336"/>
      <c r="N26" s="328"/>
      <c r="O26" s="328">
        <f t="shared" si="0"/>
        <v>0</v>
      </c>
      <c r="P26" s="284" t="str">
        <f t="shared" si="1"/>
        <v/>
      </c>
      <c r="Q26" s="95"/>
    </row>
    <row r="27" spans="1:17" ht="18" customHeight="1">
      <c r="A27" s="176"/>
      <c r="B27" s="188"/>
      <c r="C27" s="188"/>
      <c r="D27" s="188"/>
      <c r="E27" s="176"/>
      <c r="F27" s="189"/>
      <c r="G27" s="189"/>
      <c r="H27" s="201"/>
      <c r="I27" s="328"/>
      <c r="J27" s="329"/>
      <c r="K27" s="328"/>
      <c r="L27" s="328"/>
      <c r="M27" s="336"/>
      <c r="N27" s="328"/>
      <c r="O27" s="328">
        <f t="shared" si="0"/>
        <v>0</v>
      </c>
      <c r="P27" s="284" t="str">
        <f t="shared" si="1"/>
        <v/>
      </c>
      <c r="Q27" s="95"/>
    </row>
    <row r="28" spans="1:17" ht="18" customHeight="1">
      <c r="A28" s="522" t="s">
        <v>334</v>
      </c>
      <c r="B28" s="571"/>
      <c r="C28" s="572"/>
      <c r="D28" s="231"/>
      <c r="E28" s="176"/>
      <c r="F28" s="189"/>
      <c r="G28" s="189"/>
      <c r="H28" s="201"/>
      <c r="I28" s="328"/>
      <c r="J28" s="328">
        <f>ROUND(SUM(J8:J27),2)</f>
        <v>0</v>
      </c>
      <c r="K28" s="328">
        <f>ROUND(SUM(K8:K27),2)</f>
        <v>0</v>
      </c>
      <c r="L28" s="328">
        <f>ROUND(SUM(L8:L27),2)</f>
        <v>0</v>
      </c>
      <c r="M28" s="328"/>
      <c r="N28" s="328">
        <f>ROUND(SUM(N8:N27),2)</f>
        <v>0</v>
      </c>
      <c r="O28" s="328">
        <f t="shared" ref="O28:O30" si="2">N28-K28</f>
        <v>0</v>
      </c>
      <c r="P28" s="284" t="str">
        <f t="shared" ref="P28:P30" si="3">IF(K28=0,"",O28/K28*100)</f>
        <v/>
      </c>
      <c r="Q28" s="95"/>
    </row>
    <row r="29" spans="1:17" ht="18" customHeight="1">
      <c r="A29" s="522" t="s">
        <v>509</v>
      </c>
      <c r="B29" s="557"/>
      <c r="C29" s="523"/>
      <c r="D29" s="192"/>
      <c r="E29" s="176"/>
      <c r="F29" s="189"/>
      <c r="G29" s="189"/>
      <c r="H29" s="201"/>
      <c r="I29" s="328"/>
      <c r="J29" s="329"/>
      <c r="K29" s="328"/>
      <c r="L29" s="328"/>
      <c r="M29" s="336"/>
      <c r="N29" s="328"/>
      <c r="O29" s="328">
        <f t="shared" si="2"/>
        <v>0</v>
      </c>
      <c r="P29" s="284" t="str">
        <f t="shared" si="3"/>
        <v/>
      </c>
      <c r="Q29" s="95"/>
    </row>
    <row r="30" spans="1:17" ht="18" customHeight="1">
      <c r="A30" s="522" t="s">
        <v>334</v>
      </c>
      <c r="B30" s="571"/>
      <c r="C30" s="572"/>
      <c r="D30" s="192"/>
      <c r="E30" s="176"/>
      <c r="F30" s="189"/>
      <c r="G30" s="189"/>
      <c r="H30" s="191"/>
      <c r="I30" s="328"/>
      <c r="J30" s="328">
        <f>J28-J29</f>
        <v>0</v>
      </c>
      <c r="K30" s="328">
        <f>K28-K29</f>
        <v>0</v>
      </c>
      <c r="L30" s="328">
        <f>L28-L29</f>
        <v>0</v>
      </c>
      <c r="M30" s="328"/>
      <c r="N30" s="328">
        <f>N28-N29</f>
        <v>0</v>
      </c>
      <c r="O30" s="328">
        <f t="shared" si="2"/>
        <v>0</v>
      </c>
      <c r="P30" s="284" t="str">
        <f t="shared" si="3"/>
        <v/>
      </c>
      <c r="Q30" s="95"/>
    </row>
    <row r="31" spans="1:17" ht="15.75" customHeight="1">
      <c r="A31" s="216"/>
      <c r="B31" s="216"/>
      <c r="C31" s="216"/>
      <c r="D31" s="216"/>
      <c r="E31" s="216"/>
      <c r="F31" s="216"/>
      <c r="G31" s="216"/>
      <c r="H31" s="216"/>
      <c r="I31" s="216"/>
      <c r="J31" s="216"/>
      <c r="K31" s="216"/>
      <c r="L31" s="216"/>
      <c r="M31" s="216"/>
      <c r="N31" s="216"/>
      <c r="O31" s="216"/>
      <c r="P31" s="216"/>
      <c r="Q31" s="216"/>
    </row>
    <row r="32" spans="1:17"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23">
    <mergeCell ref="A30:C30"/>
    <mergeCell ref="A28:C28"/>
    <mergeCell ref="A29:C29"/>
    <mergeCell ref="O5:Q5"/>
    <mergeCell ref="A5:F5"/>
    <mergeCell ref="H6:H7"/>
    <mergeCell ref="I6:I7"/>
    <mergeCell ref="P6:P7"/>
    <mergeCell ref="A2:Q2"/>
    <mergeCell ref="A1:Q1"/>
    <mergeCell ref="A3:Q3"/>
    <mergeCell ref="A6:A7"/>
    <mergeCell ref="B6:B7"/>
    <mergeCell ref="C6:C7"/>
    <mergeCell ref="E6:E7"/>
    <mergeCell ref="Q6:Q7"/>
    <mergeCell ref="D6:D7"/>
    <mergeCell ref="G6:G7"/>
    <mergeCell ref="F6:F7"/>
    <mergeCell ref="O4:Q4"/>
    <mergeCell ref="L6:N6"/>
    <mergeCell ref="O6:O7"/>
    <mergeCell ref="J6:K6"/>
  </mergeCells>
  <phoneticPr fontId="8" type="noConversion"/>
  <printOptions horizontalCentered="1"/>
  <pageMargins left="0.59055118110236227" right="0.59055118110236227" top="0.86614173228346458" bottom="0.86614173228346458" header="0.47244094488188981" footer="0.59055118110236227"/>
  <pageSetup paperSize="9" scale="88"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2">
    <tabColor rgb="FFFF0000"/>
    <pageSetUpPr fitToPage="1"/>
  </sheetPr>
  <dimension ref="A1:S88"/>
  <sheetViews>
    <sheetView view="pageBreakPreview" zoomScaleNormal="100" zoomScaleSheetLayoutView="100" workbookViewId="0">
      <selection activeCell="P42" sqref="P42"/>
    </sheetView>
  </sheetViews>
  <sheetFormatPr defaultColWidth="9" defaultRowHeight="12.75" outlineLevelCol="1"/>
  <cols>
    <col min="1" max="1" width="5" style="2" customWidth="1"/>
    <col min="2" max="2" width="8.125" style="2" customWidth="1"/>
    <col min="3" max="3" width="9.5" style="2" customWidth="1"/>
    <col min="4" max="4" width="10.375" style="2" customWidth="1"/>
    <col min="5" max="5" width="5.375" style="2" customWidth="1"/>
    <col min="6" max="6" width="9.25" style="2" customWidth="1"/>
    <col min="7" max="7" width="4.5" style="2" customWidth="1"/>
    <col min="8" max="8" width="6.875" style="2" customWidth="1"/>
    <col min="9" max="9" width="10.25" style="2" customWidth="1"/>
    <col min="10" max="10" width="9.375" style="2" customWidth="1"/>
    <col min="11" max="11" width="7.875" style="2" customWidth="1"/>
    <col min="12" max="12" width="11.25" style="2" customWidth="1"/>
    <col min="13" max="13" width="11.125" style="2" customWidth="1"/>
    <col min="14" max="14" width="9.25" style="2" customWidth="1"/>
    <col min="15" max="15" width="7.875" style="2" customWidth="1"/>
    <col min="16" max="16" width="7.5" style="2" customWidth="1"/>
    <col min="17" max="17" width="15.25" style="2" hidden="1" customWidth="1" outlineLevel="1"/>
    <col min="18" max="18" width="13.125" style="2" hidden="1" customWidth="1" outlineLevel="1"/>
    <col min="19" max="19" width="9" style="2" collapsed="1"/>
    <col min="20" max="16384" width="9" style="2"/>
  </cols>
  <sheetData>
    <row r="1" spans="1:19" s="15" customFormat="1" ht="30" customHeight="1">
      <c r="A1" s="519" t="s">
        <v>277</v>
      </c>
      <c r="B1" s="519"/>
      <c r="C1" s="519"/>
      <c r="D1" s="519"/>
      <c r="E1" s="519"/>
      <c r="F1" s="519"/>
      <c r="G1" s="519"/>
      <c r="H1" s="519"/>
      <c r="I1" s="519"/>
      <c r="J1" s="519"/>
      <c r="K1" s="519"/>
      <c r="L1" s="519"/>
      <c r="M1" s="519"/>
      <c r="N1" s="519"/>
      <c r="O1" s="519"/>
      <c r="P1" s="519"/>
      <c r="Q1" s="29"/>
    </row>
    <row r="2" spans="1:19" s="15" customFormat="1" ht="30" customHeight="1">
      <c r="A2" s="561" t="s">
        <v>506</v>
      </c>
      <c r="B2" s="561"/>
      <c r="C2" s="561"/>
      <c r="D2" s="561"/>
      <c r="E2" s="561"/>
      <c r="F2" s="561"/>
      <c r="G2" s="561"/>
      <c r="H2" s="561"/>
      <c r="I2" s="561"/>
      <c r="J2" s="561"/>
      <c r="K2" s="561"/>
      <c r="L2" s="561"/>
      <c r="M2" s="561"/>
      <c r="N2" s="561"/>
      <c r="O2" s="561"/>
      <c r="P2" s="562"/>
      <c r="Q2" s="29"/>
    </row>
    <row r="3" spans="1:19" ht="14.1" customHeight="1">
      <c r="A3" s="518" t="str">
        <f>公用信息!A8</f>
        <v>评估基准日：2018年11月30日</v>
      </c>
      <c r="B3" s="518"/>
      <c r="C3" s="518"/>
      <c r="D3" s="518"/>
      <c r="E3" s="518"/>
      <c r="F3" s="518"/>
      <c r="G3" s="518"/>
      <c r="H3" s="518"/>
      <c r="I3" s="518"/>
      <c r="J3" s="518"/>
      <c r="K3" s="518"/>
      <c r="L3" s="518"/>
      <c r="M3" s="518"/>
      <c r="N3" s="518"/>
      <c r="O3" s="518"/>
      <c r="P3" s="563"/>
      <c r="Q3" s="22"/>
    </row>
    <row r="4" spans="1:19" ht="14.1" customHeight="1">
      <c r="A4" s="90"/>
      <c r="B4" s="91"/>
      <c r="C4" s="91"/>
      <c r="D4" s="91"/>
      <c r="E4" s="91"/>
      <c r="F4" s="91"/>
      <c r="G4" s="91"/>
      <c r="H4" s="91"/>
      <c r="I4" s="91"/>
      <c r="J4" s="91"/>
      <c r="K4" s="91"/>
      <c r="L4" s="91"/>
      <c r="M4" s="91"/>
      <c r="N4" s="91"/>
      <c r="O4" s="91"/>
      <c r="P4" s="88" t="s">
        <v>278</v>
      </c>
      <c r="Q4" s="22"/>
    </row>
    <row r="5" spans="1:19" ht="15.75" customHeight="1">
      <c r="A5" s="580" t="str">
        <f>公用信息!A5</f>
        <v>被评估单位：中国劳动关系学院</v>
      </c>
      <c r="B5" s="580"/>
      <c r="C5" s="580"/>
      <c r="D5" s="580"/>
      <c r="E5" s="580"/>
      <c r="F5" s="580"/>
      <c r="G5" s="580"/>
      <c r="H5" s="179"/>
      <c r="I5" s="179"/>
      <c r="J5" s="179"/>
      <c r="K5" s="179"/>
      <c r="L5" s="179"/>
      <c r="M5" s="179"/>
      <c r="N5" s="179"/>
      <c r="O5" s="179"/>
      <c r="P5" s="302" t="s">
        <v>820</v>
      </c>
      <c r="Q5" s="342"/>
      <c r="R5" s="343"/>
    </row>
    <row r="6" spans="1:19" s="16" customFormat="1" ht="18" customHeight="1">
      <c r="A6" s="546" t="s">
        <v>36</v>
      </c>
      <c r="B6" s="546" t="s">
        <v>502</v>
      </c>
      <c r="C6" s="549" t="s">
        <v>510</v>
      </c>
      <c r="D6" s="567" t="s">
        <v>818</v>
      </c>
      <c r="E6" s="564" t="s">
        <v>467</v>
      </c>
      <c r="F6" s="564" t="s">
        <v>498</v>
      </c>
      <c r="G6" s="568" t="s">
        <v>436</v>
      </c>
      <c r="H6" s="568" t="s">
        <v>511</v>
      </c>
      <c r="I6" s="564" t="s">
        <v>504</v>
      </c>
      <c r="J6" s="585" t="s">
        <v>835</v>
      </c>
      <c r="K6" s="586"/>
      <c r="L6" s="549" t="s">
        <v>51</v>
      </c>
      <c r="M6" s="549" t="s">
        <v>52</v>
      </c>
      <c r="N6" s="549" t="s">
        <v>321</v>
      </c>
      <c r="O6" s="546" t="s">
        <v>357</v>
      </c>
      <c r="P6" s="556" t="s">
        <v>279</v>
      </c>
      <c r="Q6" s="583" t="s">
        <v>28</v>
      </c>
      <c r="R6" s="581" t="s">
        <v>73</v>
      </c>
    </row>
    <row r="7" spans="1:19" s="16" customFormat="1" ht="33" customHeight="1">
      <c r="A7" s="546"/>
      <c r="B7" s="546"/>
      <c r="C7" s="550"/>
      <c r="D7" s="555"/>
      <c r="E7" s="564"/>
      <c r="F7" s="564"/>
      <c r="G7" s="569"/>
      <c r="H7" s="569"/>
      <c r="I7" s="564"/>
      <c r="J7" s="587"/>
      <c r="K7" s="588"/>
      <c r="L7" s="550"/>
      <c r="M7" s="550"/>
      <c r="N7" s="550"/>
      <c r="O7" s="546"/>
      <c r="P7" s="556"/>
      <c r="Q7" s="584"/>
      <c r="R7" s="582"/>
    </row>
    <row r="8" spans="1:19" ht="18" customHeight="1">
      <c r="A8" s="176"/>
      <c r="B8" s="188"/>
      <c r="C8" s="188"/>
      <c r="D8" s="188"/>
      <c r="E8" s="176"/>
      <c r="F8" s="189"/>
      <c r="G8" s="189"/>
      <c r="H8" s="201"/>
      <c r="I8" s="328" t="s">
        <v>26</v>
      </c>
      <c r="J8" s="578"/>
      <c r="K8" s="579"/>
      <c r="L8" s="328"/>
      <c r="M8" s="328"/>
      <c r="N8" s="328">
        <f>M8-L8</f>
        <v>0</v>
      </c>
      <c r="O8" s="328" t="str">
        <f>IF(L8=0,"",N8/L8*100)</f>
        <v/>
      </c>
      <c r="P8" s="232"/>
      <c r="Q8" s="30"/>
      <c r="R8" s="17"/>
      <c r="S8" s="113" t="s">
        <v>819</v>
      </c>
    </row>
    <row r="9" spans="1:19" ht="18" customHeight="1">
      <c r="A9" s="298"/>
      <c r="B9" s="188"/>
      <c r="C9" s="188"/>
      <c r="D9" s="188"/>
      <c r="E9" s="298"/>
      <c r="F9" s="189"/>
      <c r="G9" s="189"/>
      <c r="H9" s="201"/>
      <c r="I9" s="328"/>
      <c r="J9" s="358"/>
      <c r="K9" s="359"/>
      <c r="L9" s="328"/>
      <c r="M9" s="328"/>
      <c r="N9" s="328">
        <f t="shared" ref="N9:N27" si="0">M9-L9</f>
        <v>0</v>
      </c>
      <c r="O9" s="328" t="str">
        <f t="shared" ref="O9:O27" si="1">IF(L9=0,"",N9/L9*100)</f>
        <v/>
      </c>
      <c r="P9" s="232"/>
      <c r="Q9" s="30"/>
      <c r="R9" s="17"/>
      <c r="S9" s="113"/>
    </row>
    <row r="10" spans="1:19" ht="18" customHeight="1">
      <c r="A10" s="298"/>
      <c r="B10" s="188"/>
      <c r="C10" s="188"/>
      <c r="D10" s="188"/>
      <c r="E10" s="298"/>
      <c r="F10" s="189"/>
      <c r="G10" s="189"/>
      <c r="H10" s="201"/>
      <c r="I10" s="328"/>
      <c r="J10" s="358"/>
      <c r="K10" s="359"/>
      <c r="L10" s="328"/>
      <c r="M10" s="328"/>
      <c r="N10" s="328">
        <f t="shared" si="0"/>
        <v>0</v>
      </c>
      <c r="O10" s="328" t="str">
        <f t="shared" si="1"/>
        <v/>
      </c>
      <c r="P10" s="232"/>
      <c r="Q10" s="30"/>
      <c r="R10" s="17"/>
      <c r="S10" s="113"/>
    </row>
    <row r="11" spans="1:19" ht="18" customHeight="1">
      <c r="A11" s="176"/>
      <c r="B11" s="188"/>
      <c r="C11" s="188"/>
      <c r="D11" s="188"/>
      <c r="E11" s="176"/>
      <c r="F11" s="189"/>
      <c r="G11" s="189"/>
      <c r="H11" s="201"/>
      <c r="I11" s="328" t="s">
        <v>26</v>
      </c>
      <c r="J11" s="578"/>
      <c r="K11" s="579"/>
      <c r="L11" s="328"/>
      <c r="M11" s="328"/>
      <c r="N11" s="328">
        <f t="shared" si="0"/>
        <v>0</v>
      </c>
      <c r="O11" s="328" t="str">
        <f t="shared" si="1"/>
        <v/>
      </c>
      <c r="P11" s="232"/>
      <c r="Q11" s="30"/>
      <c r="R11" s="17"/>
    </row>
    <row r="12" spans="1:19" ht="18" customHeight="1">
      <c r="A12" s="176"/>
      <c r="B12" s="188"/>
      <c r="C12" s="188"/>
      <c r="D12" s="188"/>
      <c r="E12" s="176"/>
      <c r="F12" s="189"/>
      <c r="G12" s="189"/>
      <c r="H12" s="201"/>
      <c r="I12" s="328" t="s">
        <v>26</v>
      </c>
      <c r="J12" s="578"/>
      <c r="K12" s="579"/>
      <c r="L12" s="328"/>
      <c r="M12" s="328"/>
      <c r="N12" s="328">
        <f t="shared" si="0"/>
        <v>0</v>
      </c>
      <c r="O12" s="328" t="str">
        <f t="shared" si="1"/>
        <v/>
      </c>
      <c r="P12" s="232"/>
      <c r="Q12" s="30"/>
      <c r="R12" s="17"/>
    </row>
    <row r="13" spans="1:19" ht="18" customHeight="1">
      <c r="A13" s="176"/>
      <c r="B13" s="188"/>
      <c r="C13" s="188"/>
      <c r="D13" s="188"/>
      <c r="E13" s="176"/>
      <c r="F13" s="189"/>
      <c r="G13" s="189"/>
      <c r="H13" s="201"/>
      <c r="I13" s="328" t="s">
        <v>26</v>
      </c>
      <c r="J13" s="578"/>
      <c r="K13" s="579"/>
      <c r="L13" s="328"/>
      <c r="M13" s="328"/>
      <c r="N13" s="328">
        <f t="shared" si="0"/>
        <v>0</v>
      </c>
      <c r="O13" s="328" t="str">
        <f t="shared" si="1"/>
        <v/>
      </c>
      <c r="P13" s="232"/>
      <c r="Q13" s="30"/>
      <c r="R13" s="17"/>
    </row>
    <row r="14" spans="1:19" ht="18" customHeight="1">
      <c r="A14" s="176"/>
      <c r="B14" s="188"/>
      <c r="C14" s="188"/>
      <c r="D14" s="188"/>
      <c r="E14" s="176"/>
      <c r="F14" s="189"/>
      <c r="G14" s="189"/>
      <c r="H14" s="201"/>
      <c r="I14" s="328" t="s">
        <v>26</v>
      </c>
      <c r="J14" s="578"/>
      <c r="K14" s="579"/>
      <c r="L14" s="328"/>
      <c r="M14" s="328"/>
      <c r="N14" s="328">
        <f t="shared" si="0"/>
        <v>0</v>
      </c>
      <c r="O14" s="328" t="str">
        <f t="shared" si="1"/>
        <v/>
      </c>
      <c r="P14" s="232"/>
      <c r="Q14" s="30"/>
      <c r="R14" s="17"/>
    </row>
    <row r="15" spans="1:19" ht="18" customHeight="1">
      <c r="A15" s="176"/>
      <c r="B15" s="188"/>
      <c r="C15" s="188"/>
      <c r="D15" s="188"/>
      <c r="E15" s="176"/>
      <c r="F15" s="189"/>
      <c r="G15" s="189"/>
      <c r="H15" s="201"/>
      <c r="I15" s="328" t="s">
        <v>26</v>
      </c>
      <c r="J15" s="578"/>
      <c r="K15" s="579"/>
      <c r="L15" s="328"/>
      <c r="M15" s="328"/>
      <c r="N15" s="328">
        <f t="shared" si="0"/>
        <v>0</v>
      </c>
      <c r="O15" s="328" t="str">
        <f t="shared" si="1"/>
        <v/>
      </c>
      <c r="P15" s="232"/>
      <c r="Q15" s="30"/>
      <c r="R15" s="17"/>
    </row>
    <row r="16" spans="1:19" ht="18" customHeight="1">
      <c r="A16" s="176"/>
      <c r="B16" s="188"/>
      <c r="C16" s="188"/>
      <c r="D16" s="188"/>
      <c r="E16" s="176"/>
      <c r="F16" s="189"/>
      <c r="G16" s="189"/>
      <c r="H16" s="201"/>
      <c r="I16" s="328" t="s">
        <v>26</v>
      </c>
      <c r="J16" s="578"/>
      <c r="K16" s="579"/>
      <c r="L16" s="328"/>
      <c r="M16" s="328"/>
      <c r="N16" s="328">
        <f t="shared" si="0"/>
        <v>0</v>
      </c>
      <c r="O16" s="328" t="str">
        <f t="shared" si="1"/>
        <v/>
      </c>
      <c r="P16" s="232"/>
      <c r="Q16" s="30"/>
      <c r="R16" s="17"/>
    </row>
    <row r="17" spans="1:18" ht="18" customHeight="1">
      <c r="A17" s="176"/>
      <c r="B17" s="188"/>
      <c r="C17" s="188"/>
      <c r="D17" s="188"/>
      <c r="E17" s="176"/>
      <c r="F17" s="189"/>
      <c r="G17" s="189"/>
      <c r="H17" s="201"/>
      <c r="I17" s="328" t="s">
        <v>26</v>
      </c>
      <c r="J17" s="578"/>
      <c r="K17" s="579"/>
      <c r="L17" s="328"/>
      <c r="M17" s="328"/>
      <c r="N17" s="328">
        <f t="shared" si="0"/>
        <v>0</v>
      </c>
      <c r="O17" s="328" t="str">
        <f t="shared" si="1"/>
        <v/>
      </c>
      <c r="P17" s="232"/>
      <c r="Q17" s="30"/>
      <c r="R17" s="17"/>
    </row>
    <row r="18" spans="1:18" ht="18" customHeight="1">
      <c r="A18" s="176"/>
      <c r="B18" s="188"/>
      <c r="C18" s="188"/>
      <c r="D18" s="188"/>
      <c r="E18" s="176"/>
      <c r="F18" s="189"/>
      <c r="G18" s="189"/>
      <c r="H18" s="201"/>
      <c r="I18" s="328"/>
      <c r="J18" s="578"/>
      <c r="K18" s="579"/>
      <c r="L18" s="328"/>
      <c r="M18" s="328"/>
      <c r="N18" s="328">
        <f t="shared" si="0"/>
        <v>0</v>
      </c>
      <c r="O18" s="328" t="str">
        <f t="shared" si="1"/>
        <v/>
      </c>
      <c r="P18" s="232"/>
      <c r="Q18" s="30"/>
      <c r="R18" s="17"/>
    </row>
    <row r="19" spans="1:18" ht="18" customHeight="1">
      <c r="A19" s="176"/>
      <c r="B19" s="188"/>
      <c r="C19" s="188"/>
      <c r="D19" s="188"/>
      <c r="E19" s="176"/>
      <c r="F19" s="189"/>
      <c r="G19" s="189"/>
      <c r="H19" s="201"/>
      <c r="I19" s="328"/>
      <c r="J19" s="578"/>
      <c r="K19" s="579"/>
      <c r="L19" s="328"/>
      <c r="M19" s="328"/>
      <c r="N19" s="328">
        <f t="shared" si="0"/>
        <v>0</v>
      </c>
      <c r="O19" s="328" t="str">
        <f t="shared" si="1"/>
        <v/>
      </c>
      <c r="P19" s="232"/>
      <c r="Q19" s="30"/>
      <c r="R19" s="17"/>
    </row>
    <row r="20" spans="1:18" ht="18" customHeight="1">
      <c r="A20" s="176"/>
      <c r="B20" s="188"/>
      <c r="C20" s="188"/>
      <c r="D20" s="188"/>
      <c r="E20" s="176"/>
      <c r="F20" s="189"/>
      <c r="G20" s="189"/>
      <c r="H20" s="201"/>
      <c r="I20" s="328"/>
      <c r="J20" s="578"/>
      <c r="K20" s="579"/>
      <c r="L20" s="328"/>
      <c r="M20" s="328"/>
      <c r="N20" s="328">
        <f t="shared" si="0"/>
        <v>0</v>
      </c>
      <c r="O20" s="328" t="str">
        <f t="shared" si="1"/>
        <v/>
      </c>
      <c r="P20" s="232"/>
      <c r="Q20" s="30"/>
      <c r="R20" s="17"/>
    </row>
    <row r="21" spans="1:18" ht="18" customHeight="1">
      <c r="A21" s="176"/>
      <c r="B21" s="188"/>
      <c r="C21" s="188"/>
      <c r="D21" s="188"/>
      <c r="E21" s="176"/>
      <c r="F21" s="189"/>
      <c r="G21" s="189"/>
      <c r="H21" s="201"/>
      <c r="I21" s="328" t="s">
        <v>26</v>
      </c>
      <c r="J21" s="578"/>
      <c r="K21" s="579"/>
      <c r="L21" s="328"/>
      <c r="M21" s="328"/>
      <c r="N21" s="328">
        <f t="shared" si="0"/>
        <v>0</v>
      </c>
      <c r="O21" s="328" t="str">
        <f t="shared" si="1"/>
        <v/>
      </c>
      <c r="P21" s="232"/>
      <c r="Q21" s="30"/>
      <c r="R21" s="17"/>
    </row>
    <row r="22" spans="1:18" ht="18" customHeight="1">
      <c r="A22" s="176"/>
      <c r="B22" s="188"/>
      <c r="C22" s="188"/>
      <c r="D22" s="188"/>
      <c r="E22" s="176"/>
      <c r="F22" s="189"/>
      <c r="G22" s="189"/>
      <c r="H22" s="201"/>
      <c r="I22" s="328" t="s">
        <v>26</v>
      </c>
      <c r="J22" s="578"/>
      <c r="K22" s="579"/>
      <c r="L22" s="328"/>
      <c r="M22" s="328"/>
      <c r="N22" s="328">
        <f t="shared" si="0"/>
        <v>0</v>
      </c>
      <c r="O22" s="328" t="str">
        <f t="shared" si="1"/>
        <v/>
      </c>
      <c r="P22" s="232"/>
      <c r="Q22" s="30"/>
      <c r="R22" s="17"/>
    </row>
    <row r="23" spans="1:18" ht="18" customHeight="1">
      <c r="A23" s="176"/>
      <c r="B23" s="188"/>
      <c r="C23" s="188"/>
      <c r="D23" s="188"/>
      <c r="E23" s="176"/>
      <c r="F23" s="189"/>
      <c r="G23" s="189"/>
      <c r="H23" s="201"/>
      <c r="I23" s="328" t="s">
        <v>26</v>
      </c>
      <c r="J23" s="578"/>
      <c r="K23" s="579"/>
      <c r="L23" s="328"/>
      <c r="M23" s="328"/>
      <c r="N23" s="328">
        <f t="shared" si="0"/>
        <v>0</v>
      </c>
      <c r="O23" s="328" t="str">
        <f t="shared" si="1"/>
        <v/>
      </c>
      <c r="P23" s="232"/>
      <c r="Q23" s="30"/>
      <c r="R23" s="17"/>
    </row>
    <row r="24" spans="1:18" ht="18" customHeight="1">
      <c r="A24" s="176"/>
      <c r="B24" s="188"/>
      <c r="C24" s="188"/>
      <c r="D24" s="188"/>
      <c r="E24" s="176"/>
      <c r="F24" s="189"/>
      <c r="G24" s="189"/>
      <c r="H24" s="201"/>
      <c r="I24" s="328" t="s">
        <v>26</v>
      </c>
      <c r="J24" s="578"/>
      <c r="K24" s="579"/>
      <c r="L24" s="328"/>
      <c r="M24" s="328"/>
      <c r="N24" s="328">
        <f t="shared" si="0"/>
        <v>0</v>
      </c>
      <c r="O24" s="328" t="str">
        <f t="shared" si="1"/>
        <v/>
      </c>
      <c r="P24" s="232"/>
      <c r="Q24" s="30"/>
      <c r="R24" s="17"/>
    </row>
    <row r="25" spans="1:18" ht="18" customHeight="1">
      <c r="A25" s="176"/>
      <c r="B25" s="188"/>
      <c r="C25" s="188"/>
      <c r="D25" s="188"/>
      <c r="E25" s="176"/>
      <c r="F25" s="189"/>
      <c r="G25" s="189"/>
      <c r="H25" s="201"/>
      <c r="I25" s="328" t="s">
        <v>26</v>
      </c>
      <c r="J25" s="578"/>
      <c r="K25" s="579"/>
      <c r="L25" s="328">
        <f>SUM(L6:L24)</f>
        <v>0</v>
      </c>
      <c r="M25" s="328">
        <f>SUM(M6:M24)</f>
        <v>0</v>
      </c>
      <c r="N25" s="328">
        <f t="shared" si="0"/>
        <v>0</v>
      </c>
      <c r="O25" s="328" t="str">
        <f t="shared" si="1"/>
        <v/>
      </c>
      <c r="P25" s="232"/>
      <c r="Q25" s="30"/>
      <c r="R25" s="17"/>
    </row>
    <row r="26" spans="1:18" ht="18" customHeight="1">
      <c r="A26" s="176"/>
      <c r="B26" s="188"/>
      <c r="C26" s="188"/>
      <c r="D26" s="188"/>
      <c r="E26" s="176"/>
      <c r="F26" s="189"/>
      <c r="G26" s="189"/>
      <c r="H26" s="201"/>
      <c r="I26" s="328"/>
      <c r="J26" s="578"/>
      <c r="K26" s="579"/>
      <c r="L26" s="328"/>
      <c r="M26" s="336"/>
      <c r="N26" s="328">
        <f t="shared" si="0"/>
        <v>0</v>
      </c>
      <c r="O26" s="328" t="str">
        <f t="shared" si="1"/>
        <v/>
      </c>
      <c r="P26" s="232"/>
      <c r="Q26" s="30"/>
      <c r="R26" s="17"/>
    </row>
    <row r="27" spans="1:18" ht="18" customHeight="1">
      <c r="A27" s="522" t="s">
        <v>334</v>
      </c>
      <c r="B27" s="571"/>
      <c r="C27" s="572"/>
      <c r="D27" s="231"/>
      <c r="E27" s="176"/>
      <c r="F27" s="189"/>
      <c r="G27" s="189"/>
      <c r="H27" s="201"/>
      <c r="I27" s="328" t="s">
        <v>26</v>
      </c>
      <c r="J27" s="578"/>
      <c r="K27" s="579"/>
      <c r="L27" s="328">
        <f>L25-L26</f>
        <v>0</v>
      </c>
      <c r="M27" s="328">
        <f>M25-M26</f>
        <v>0</v>
      </c>
      <c r="N27" s="328">
        <f t="shared" si="0"/>
        <v>0</v>
      </c>
      <c r="O27" s="328" t="str">
        <f t="shared" si="1"/>
        <v/>
      </c>
      <c r="P27" s="232"/>
      <c r="Q27" s="30"/>
      <c r="R27" s="17"/>
    </row>
    <row r="28" spans="1:18" ht="15.75" customHeight="1">
      <c r="A28" s="216"/>
      <c r="B28" s="216"/>
      <c r="C28" s="216"/>
      <c r="D28" s="216"/>
      <c r="E28" s="179"/>
      <c r="F28" s="179"/>
      <c r="G28" s="179"/>
      <c r="H28" s="179"/>
      <c r="I28" s="179"/>
      <c r="J28" s="179"/>
      <c r="K28" s="179"/>
      <c r="L28" s="179"/>
      <c r="M28" s="179"/>
      <c r="N28" s="179"/>
      <c r="O28" s="179"/>
      <c r="P28" s="179"/>
    </row>
    <row r="29" spans="1:18" ht="15.75" customHeight="1">
      <c r="A29" s="195"/>
      <c r="B29" s="179"/>
      <c r="C29" s="179"/>
      <c r="D29" s="179"/>
      <c r="E29" s="179"/>
      <c r="F29" s="179"/>
      <c r="G29" s="179"/>
      <c r="H29" s="179"/>
      <c r="I29" s="179"/>
      <c r="J29" s="179"/>
      <c r="K29" s="179"/>
      <c r="L29" s="179"/>
      <c r="M29" s="179"/>
      <c r="N29" s="179"/>
      <c r="O29" s="179"/>
      <c r="P29" s="186"/>
    </row>
    <row r="30" spans="1:18" ht="15">
      <c r="A30" s="179"/>
      <c r="B30" s="179"/>
      <c r="C30" s="179"/>
      <c r="D30" s="179"/>
      <c r="E30" s="179"/>
      <c r="F30" s="179"/>
      <c r="G30" s="179"/>
      <c r="H30" s="179"/>
      <c r="I30" s="179"/>
      <c r="J30" s="179"/>
      <c r="K30" s="179"/>
      <c r="L30" s="179"/>
      <c r="M30" s="179"/>
      <c r="N30" s="179"/>
      <c r="O30" s="179"/>
      <c r="P30" s="186"/>
    </row>
    <row r="31" spans="1:18" ht="15">
      <c r="A31" s="179"/>
      <c r="B31" s="179"/>
      <c r="C31" s="179"/>
      <c r="D31" s="179"/>
      <c r="E31" s="179"/>
      <c r="F31" s="179"/>
      <c r="G31" s="179"/>
      <c r="H31" s="179"/>
      <c r="I31" s="179"/>
      <c r="J31" s="179"/>
      <c r="K31" s="179"/>
      <c r="L31" s="179"/>
      <c r="M31" s="179"/>
      <c r="N31" s="179"/>
      <c r="O31" s="179"/>
      <c r="P31" s="186"/>
    </row>
    <row r="32" spans="1:18" ht="15">
      <c r="A32" s="179"/>
      <c r="B32" s="179"/>
      <c r="C32" s="179"/>
      <c r="D32" s="179"/>
      <c r="E32" s="179"/>
      <c r="F32" s="179"/>
      <c r="G32" s="179"/>
      <c r="H32" s="179"/>
      <c r="I32" s="179"/>
      <c r="J32" s="179"/>
      <c r="K32" s="179"/>
      <c r="L32" s="179"/>
      <c r="M32" s="179"/>
      <c r="N32" s="179"/>
      <c r="O32" s="179"/>
      <c r="P32" s="186"/>
    </row>
    <row r="33" spans="1:16" ht="15">
      <c r="A33" s="179"/>
      <c r="B33" s="179"/>
      <c r="C33" s="179"/>
      <c r="D33" s="179"/>
      <c r="E33" s="179"/>
      <c r="F33" s="179"/>
      <c r="G33" s="179"/>
      <c r="H33" s="179"/>
      <c r="I33" s="179"/>
      <c r="J33" s="179"/>
      <c r="K33" s="179"/>
      <c r="L33" s="179"/>
      <c r="M33" s="179"/>
      <c r="N33" s="179"/>
      <c r="O33" s="179"/>
      <c r="P33" s="186"/>
    </row>
    <row r="34" spans="1:16" ht="15">
      <c r="A34" s="179"/>
      <c r="B34" s="179"/>
      <c r="C34" s="179"/>
      <c r="D34" s="179"/>
      <c r="E34" s="179"/>
      <c r="F34" s="179"/>
      <c r="G34" s="179"/>
      <c r="H34" s="179"/>
      <c r="I34" s="179"/>
      <c r="J34" s="179"/>
      <c r="K34" s="179"/>
      <c r="L34" s="179"/>
      <c r="M34" s="179"/>
      <c r="N34" s="179"/>
      <c r="O34" s="179"/>
      <c r="P34" s="186"/>
    </row>
    <row r="35" spans="1:16" ht="15">
      <c r="A35" s="179"/>
      <c r="B35" s="179"/>
      <c r="C35" s="179"/>
      <c r="D35" s="179"/>
      <c r="E35" s="179"/>
      <c r="F35" s="179"/>
      <c r="G35" s="179"/>
      <c r="H35" s="179"/>
      <c r="I35" s="179"/>
      <c r="J35" s="179"/>
      <c r="K35" s="179"/>
      <c r="L35" s="179"/>
      <c r="M35" s="179"/>
      <c r="N35" s="179"/>
      <c r="O35" s="179"/>
      <c r="P35" s="186"/>
    </row>
    <row r="36" spans="1:16" ht="15">
      <c r="A36" s="179"/>
      <c r="B36" s="179"/>
      <c r="C36" s="179"/>
      <c r="D36" s="179"/>
      <c r="E36" s="179"/>
      <c r="F36" s="179"/>
      <c r="G36" s="179"/>
      <c r="H36" s="179"/>
      <c r="I36" s="179"/>
      <c r="J36" s="179"/>
      <c r="K36" s="179"/>
      <c r="L36" s="179"/>
      <c r="M36" s="179"/>
      <c r="N36" s="179"/>
      <c r="O36" s="179"/>
      <c r="P36" s="186"/>
    </row>
    <row r="37" spans="1:16" ht="15">
      <c r="A37" s="179"/>
      <c r="B37" s="179"/>
      <c r="C37" s="179"/>
      <c r="D37" s="179"/>
      <c r="E37" s="179"/>
      <c r="F37" s="179"/>
      <c r="G37" s="179"/>
      <c r="H37" s="179"/>
      <c r="I37" s="179"/>
      <c r="J37" s="179"/>
      <c r="K37" s="179"/>
      <c r="L37" s="179"/>
      <c r="M37" s="179"/>
      <c r="N37" s="179"/>
      <c r="O37" s="179"/>
      <c r="P37" s="186"/>
    </row>
    <row r="38" spans="1:16" ht="15">
      <c r="A38" s="179"/>
      <c r="B38" s="179"/>
      <c r="C38" s="179"/>
      <c r="D38" s="179"/>
      <c r="E38" s="179"/>
      <c r="F38" s="179"/>
      <c r="G38" s="179"/>
      <c r="H38" s="179"/>
      <c r="I38" s="179"/>
      <c r="J38" s="179"/>
      <c r="K38" s="179"/>
      <c r="L38" s="179"/>
      <c r="M38" s="179"/>
      <c r="N38" s="179"/>
      <c r="O38" s="179"/>
      <c r="P38" s="186"/>
    </row>
    <row r="39" spans="1:16" ht="15">
      <c r="A39" s="179"/>
      <c r="B39" s="179"/>
      <c r="C39" s="179"/>
      <c r="D39" s="179"/>
      <c r="E39" s="179"/>
      <c r="F39" s="179"/>
      <c r="G39" s="179"/>
      <c r="H39" s="179"/>
      <c r="I39" s="179"/>
      <c r="J39" s="179"/>
      <c r="K39" s="179"/>
      <c r="L39" s="179"/>
      <c r="M39" s="179"/>
      <c r="N39" s="179"/>
      <c r="O39" s="179"/>
      <c r="P39" s="186"/>
    </row>
    <row r="40" spans="1:16" ht="15">
      <c r="A40" s="179"/>
      <c r="B40" s="179"/>
      <c r="C40" s="179"/>
      <c r="D40" s="179"/>
      <c r="E40" s="179"/>
      <c r="F40" s="179"/>
      <c r="G40" s="179"/>
      <c r="H40" s="179"/>
      <c r="I40" s="179"/>
      <c r="J40" s="179"/>
      <c r="K40" s="179"/>
      <c r="L40" s="179"/>
      <c r="M40" s="179"/>
      <c r="N40" s="179"/>
      <c r="O40" s="179"/>
      <c r="P40" s="186"/>
    </row>
    <row r="41" spans="1:16" ht="15">
      <c r="A41" s="179"/>
      <c r="B41" s="179"/>
      <c r="C41" s="179"/>
      <c r="D41" s="179"/>
      <c r="E41" s="179"/>
      <c r="F41" s="179"/>
      <c r="G41" s="179"/>
      <c r="H41" s="179"/>
      <c r="I41" s="179"/>
      <c r="J41" s="179"/>
      <c r="K41" s="179"/>
      <c r="L41" s="179"/>
      <c r="M41" s="179"/>
      <c r="N41" s="179"/>
      <c r="O41" s="179"/>
      <c r="P41" s="186"/>
    </row>
    <row r="42" spans="1:16" ht="15">
      <c r="A42" s="179"/>
      <c r="B42" s="179"/>
      <c r="C42" s="179"/>
      <c r="D42" s="179"/>
      <c r="E42" s="179"/>
      <c r="F42" s="179"/>
      <c r="G42" s="179"/>
      <c r="H42" s="179"/>
      <c r="I42" s="179"/>
      <c r="J42" s="179"/>
      <c r="K42" s="179"/>
      <c r="L42" s="179"/>
      <c r="M42" s="179"/>
      <c r="N42" s="179"/>
      <c r="O42" s="179"/>
      <c r="P42" s="186"/>
    </row>
    <row r="43" spans="1:16" ht="15">
      <c r="A43" s="179"/>
      <c r="B43" s="179"/>
      <c r="C43" s="179"/>
      <c r="D43" s="179"/>
      <c r="E43" s="179"/>
      <c r="F43" s="179"/>
      <c r="G43" s="179"/>
      <c r="H43" s="179"/>
      <c r="I43" s="179"/>
      <c r="J43" s="179"/>
      <c r="K43" s="179"/>
      <c r="L43" s="179"/>
      <c r="M43" s="179"/>
      <c r="N43" s="179"/>
      <c r="O43" s="179"/>
      <c r="P43" s="186"/>
    </row>
    <row r="44" spans="1:16" ht="15">
      <c r="A44" s="179"/>
      <c r="B44" s="179"/>
      <c r="C44" s="179"/>
      <c r="D44" s="179"/>
      <c r="E44" s="179"/>
      <c r="F44" s="179"/>
      <c r="G44" s="179"/>
      <c r="H44" s="179"/>
      <c r="I44" s="179"/>
      <c r="J44" s="179"/>
      <c r="K44" s="179"/>
      <c r="L44" s="179"/>
      <c r="M44" s="179"/>
      <c r="N44" s="179"/>
      <c r="O44" s="179"/>
      <c r="P44" s="186"/>
    </row>
    <row r="45" spans="1:16" ht="15">
      <c r="A45" s="179"/>
      <c r="B45" s="179"/>
      <c r="C45" s="179"/>
      <c r="D45" s="179"/>
      <c r="E45" s="179"/>
      <c r="F45" s="179"/>
      <c r="G45" s="179"/>
      <c r="H45" s="179"/>
      <c r="I45" s="179"/>
      <c r="J45" s="179"/>
      <c r="K45" s="179"/>
      <c r="L45" s="179"/>
      <c r="M45" s="179"/>
      <c r="N45" s="179"/>
      <c r="O45" s="179"/>
      <c r="P45" s="186"/>
    </row>
    <row r="46" spans="1:16" ht="15">
      <c r="A46" s="179"/>
      <c r="B46" s="179"/>
      <c r="C46" s="179"/>
      <c r="D46" s="179"/>
      <c r="E46" s="179"/>
      <c r="F46" s="179"/>
      <c r="G46" s="179"/>
      <c r="H46" s="179"/>
      <c r="I46" s="179"/>
      <c r="J46" s="179"/>
      <c r="K46" s="179"/>
      <c r="L46" s="179"/>
      <c r="M46" s="179"/>
      <c r="N46" s="179"/>
      <c r="O46" s="179"/>
      <c r="P46" s="186"/>
    </row>
    <row r="47" spans="1:16" ht="15">
      <c r="A47" s="179"/>
      <c r="B47" s="179"/>
      <c r="C47" s="179"/>
      <c r="D47" s="179"/>
      <c r="E47" s="179"/>
      <c r="F47" s="179"/>
      <c r="G47" s="179"/>
      <c r="H47" s="179"/>
      <c r="I47" s="179"/>
      <c r="J47" s="179"/>
      <c r="K47" s="179"/>
      <c r="L47" s="179"/>
      <c r="M47" s="179"/>
      <c r="N47" s="179"/>
      <c r="O47" s="179"/>
      <c r="P47" s="186"/>
    </row>
    <row r="48" spans="1:16" ht="15">
      <c r="A48" s="179"/>
      <c r="B48" s="179"/>
      <c r="C48" s="179"/>
      <c r="D48" s="179"/>
      <c r="E48" s="179"/>
      <c r="F48" s="179"/>
      <c r="G48" s="179"/>
      <c r="H48" s="179"/>
      <c r="I48" s="179"/>
      <c r="J48" s="179"/>
      <c r="K48" s="179"/>
      <c r="L48" s="179"/>
      <c r="M48" s="179"/>
      <c r="N48" s="179"/>
      <c r="O48" s="179"/>
      <c r="P48" s="186"/>
    </row>
    <row r="49" spans="1:16" ht="15">
      <c r="A49" s="179"/>
      <c r="B49" s="179"/>
      <c r="C49" s="179"/>
      <c r="D49" s="179"/>
      <c r="E49" s="179"/>
      <c r="F49" s="179"/>
      <c r="G49" s="179"/>
      <c r="H49" s="179"/>
      <c r="I49" s="179"/>
      <c r="J49" s="179"/>
      <c r="K49" s="179"/>
      <c r="L49" s="179"/>
      <c r="M49" s="179"/>
      <c r="N49" s="179"/>
      <c r="O49" s="179"/>
      <c r="P49" s="186"/>
    </row>
    <row r="50" spans="1:16" ht="15">
      <c r="A50" s="179"/>
      <c r="B50" s="179"/>
      <c r="C50" s="179"/>
      <c r="D50" s="179"/>
      <c r="E50" s="179"/>
      <c r="F50" s="179"/>
      <c r="G50" s="179"/>
      <c r="H50" s="179"/>
      <c r="I50" s="179"/>
      <c r="J50" s="179"/>
      <c r="K50" s="179"/>
      <c r="L50" s="179"/>
      <c r="M50" s="179"/>
      <c r="N50" s="179"/>
      <c r="O50" s="179"/>
      <c r="P50" s="186"/>
    </row>
    <row r="51" spans="1:16" ht="15">
      <c r="A51" s="179"/>
      <c r="B51" s="179"/>
      <c r="C51" s="179"/>
      <c r="D51" s="179"/>
      <c r="E51" s="179"/>
      <c r="F51" s="179"/>
      <c r="G51" s="179"/>
      <c r="H51" s="179"/>
      <c r="I51" s="179"/>
      <c r="J51" s="179"/>
      <c r="K51" s="179"/>
      <c r="L51" s="179"/>
      <c r="M51" s="179"/>
      <c r="N51" s="179"/>
      <c r="O51" s="179"/>
      <c r="P51" s="186"/>
    </row>
    <row r="52" spans="1:16" ht="15">
      <c r="A52" s="179"/>
      <c r="B52" s="179"/>
      <c r="C52" s="179"/>
      <c r="D52" s="179"/>
      <c r="E52" s="179"/>
      <c r="F52" s="179"/>
      <c r="G52" s="179"/>
      <c r="H52" s="179"/>
      <c r="I52" s="179"/>
      <c r="J52" s="179"/>
      <c r="K52" s="179"/>
      <c r="L52" s="179"/>
      <c r="M52" s="179"/>
      <c r="N52" s="179"/>
      <c r="O52" s="179"/>
      <c r="P52" s="186"/>
    </row>
    <row r="53" spans="1:16" ht="15">
      <c r="A53" s="179"/>
      <c r="B53" s="179"/>
      <c r="C53" s="179"/>
      <c r="D53" s="179"/>
      <c r="E53" s="179"/>
      <c r="F53" s="179"/>
      <c r="G53" s="179"/>
      <c r="H53" s="179"/>
      <c r="I53" s="179"/>
      <c r="J53" s="179"/>
      <c r="K53" s="179"/>
      <c r="L53" s="179"/>
      <c r="M53" s="179"/>
      <c r="N53" s="179"/>
      <c r="O53" s="179"/>
      <c r="P53" s="186"/>
    </row>
    <row r="54" spans="1:16" ht="15">
      <c r="A54" s="179"/>
      <c r="B54" s="179"/>
      <c r="C54" s="179"/>
      <c r="D54" s="179"/>
      <c r="E54" s="179"/>
      <c r="F54" s="179"/>
      <c r="G54" s="179"/>
      <c r="H54" s="179"/>
      <c r="I54" s="179"/>
      <c r="J54" s="179"/>
      <c r="K54" s="179"/>
      <c r="L54" s="179"/>
      <c r="M54" s="179"/>
      <c r="N54" s="179"/>
      <c r="O54" s="179"/>
      <c r="P54" s="186"/>
    </row>
    <row r="55" spans="1:16" ht="15">
      <c r="A55" s="179"/>
      <c r="B55" s="179"/>
      <c r="C55" s="179"/>
      <c r="D55" s="179"/>
      <c r="E55" s="179"/>
      <c r="F55" s="179"/>
      <c r="G55" s="179"/>
      <c r="H55" s="179"/>
      <c r="I55" s="179"/>
      <c r="J55" s="179"/>
      <c r="K55" s="179"/>
      <c r="L55" s="179"/>
      <c r="M55" s="179"/>
      <c r="N55" s="179"/>
      <c r="O55" s="179"/>
      <c r="P55" s="186"/>
    </row>
    <row r="56" spans="1:16" ht="15">
      <c r="A56" s="179"/>
      <c r="B56" s="179"/>
      <c r="C56" s="179"/>
      <c r="D56" s="179"/>
      <c r="E56" s="179"/>
      <c r="F56" s="179"/>
      <c r="G56" s="179"/>
      <c r="H56" s="179"/>
      <c r="I56" s="179"/>
      <c r="J56" s="179"/>
      <c r="K56" s="179"/>
      <c r="L56" s="179"/>
      <c r="M56" s="179"/>
      <c r="N56" s="179"/>
      <c r="O56" s="179"/>
      <c r="P56" s="186"/>
    </row>
    <row r="57" spans="1:16" ht="15">
      <c r="A57" s="179"/>
      <c r="B57" s="179"/>
      <c r="C57" s="179"/>
      <c r="D57" s="179"/>
      <c r="E57" s="179"/>
      <c r="F57" s="179"/>
      <c r="G57" s="179"/>
      <c r="H57" s="179"/>
      <c r="I57" s="179"/>
      <c r="J57" s="179"/>
      <c r="K57" s="179"/>
      <c r="L57" s="179"/>
      <c r="M57" s="179"/>
      <c r="N57" s="179"/>
      <c r="O57" s="179"/>
      <c r="P57" s="186"/>
    </row>
    <row r="58" spans="1:16" ht="15">
      <c r="A58" s="179"/>
      <c r="B58" s="179"/>
      <c r="C58" s="179"/>
      <c r="D58" s="179"/>
      <c r="E58" s="179"/>
      <c r="F58" s="179"/>
      <c r="G58" s="179"/>
      <c r="H58" s="179"/>
      <c r="I58" s="179"/>
      <c r="J58" s="179"/>
      <c r="K58" s="179"/>
      <c r="L58" s="179"/>
      <c r="M58" s="179"/>
      <c r="N58" s="179"/>
      <c r="O58" s="179"/>
      <c r="P58" s="186"/>
    </row>
    <row r="59" spans="1:16" ht="15">
      <c r="A59" s="179"/>
      <c r="B59" s="179"/>
      <c r="C59" s="179"/>
      <c r="D59" s="179"/>
      <c r="E59" s="179"/>
      <c r="F59" s="179"/>
      <c r="G59" s="179"/>
      <c r="H59" s="179"/>
      <c r="I59" s="179"/>
      <c r="J59" s="179"/>
      <c r="K59" s="179"/>
      <c r="L59" s="179"/>
      <c r="M59" s="179"/>
      <c r="N59" s="179"/>
      <c r="O59" s="179"/>
      <c r="P59" s="186"/>
    </row>
    <row r="60" spans="1:16" ht="15">
      <c r="A60" s="179"/>
      <c r="B60" s="179"/>
      <c r="C60" s="179"/>
      <c r="D60" s="179"/>
      <c r="E60" s="179"/>
      <c r="F60" s="179"/>
      <c r="G60" s="179"/>
      <c r="H60" s="179"/>
      <c r="I60" s="179"/>
      <c r="J60" s="179"/>
      <c r="K60" s="179"/>
      <c r="L60" s="179"/>
      <c r="M60" s="179"/>
      <c r="N60" s="179"/>
      <c r="O60" s="179"/>
      <c r="P60" s="186"/>
    </row>
    <row r="61" spans="1:16" ht="15">
      <c r="A61" s="179"/>
      <c r="B61" s="179"/>
      <c r="C61" s="179"/>
      <c r="D61" s="179"/>
      <c r="E61" s="179"/>
      <c r="F61" s="179"/>
      <c r="G61" s="179"/>
      <c r="H61" s="179"/>
      <c r="I61" s="179"/>
      <c r="J61" s="179"/>
      <c r="K61" s="179"/>
      <c r="L61" s="179"/>
      <c r="M61" s="179"/>
      <c r="N61" s="179"/>
      <c r="O61" s="179"/>
      <c r="P61" s="186"/>
    </row>
    <row r="62" spans="1:16" ht="15">
      <c r="A62" s="179"/>
      <c r="B62" s="179"/>
      <c r="C62" s="179"/>
      <c r="D62" s="179"/>
      <c r="E62" s="179"/>
      <c r="F62" s="179"/>
      <c r="G62" s="179"/>
      <c r="H62" s="179"/>
      <c r="I62" s="179"/>
      <c r="J62" s="179"/>
      <c r="K62" s="179"/>
      <c r="L62" s="179"/>
      <c r="M62" s="179"/>
      <c r="N62" s="179"/>
      <c r="O62" s="179"/>
      <c r="P62" s="186"/>
    </row>
    <row r="63" spans="1:16" ht="15">
      <c r="A63" s="179"/>
      <c r="B63" s="179"/>
      <c r="C63" s="179"/>
      <c r="D63" s="179"/>
      <c r="E63" s="179"/>
      <c r="F63" s="179"/>
      <c r="G63" s="179"/>
      <c r="H63" s="179"/>
      <c r="I63" s="179"/>
      <c r="J63" s="179"/>
      <c r="K63" s="179"/>
      <c r="L63" s="179"/>
      <c r="M63" s="179"/>
      <c r="N63" s="179"/>
      <c r="O63" s="179"/>
      <c r="P63" s="186"/>
    </row>
    <row r="64" spans="1:16" ht="15">
      <c r="A64" s="179"/>
      <c r="B64" s="179"/>
      <c r="C64" s="179"/>
      <c r="D64" s="179"/>
      <c r="E64" s="179"/>
      <c r="F64" s="179"/>
      <c r="G64" s="179"/>
      <c r="H64" s="179"/>
      <c r="I64" s="179"/>
      <c r="J64" s="179"/>
      <c r="K64" s="179"/>
      <c r="L64" s="179"/>
      <c r="M64" s="179"/>
      <c r="N64" s="179"/>
      <c r="O64" s="179"/>
      <c r="P64" s="186"/>
    </row>
    <row r="65" spans="1:16" ht="15">
      <c r="A65" s="179"/>
      <c r="B65" s="179"/>
      <c r="C65" s="179"/>
      <c r="D65" s="179"/>
      <c r="E65" s="179"/>
      <c r="F65" s="179"/>
      <c r="G65" s="179"/>
      <c r="H65" s="179"/>
      <c r="I65" s="179"/>
      <c r="J65" s="179"/>
      <c r="K65" s="179"/>
      <c r="L65" s="179"/>
      <c r="M65" s="179"/>
      <c r="N65" s="179"/>
      <c r="O65" s="179"/>
      <c r="P65" s="186"/>
    </row>
    <row r="66" spans="1:16" ht="15">
      <c r="A66" s="179"/>
      <c r="B66" s="179"/>
      <c r="C66" s="179"/>
      <c r="D66" s="179"/>
      <c r="E66" s="179"/>
      <c r="F66" s="179"/>
      <c r="G66" s="179"/>
      <c r="H66" s="179"/>
      <c r="I66" s="179"/>
      <c r="J66" s="179"/>
      <c r="K66" s="179"/>
      <c r="L66" s="179"/>
      <c r="M66" s="179"/>
      <c r="N66" s="179"/>
      <c r="O66" s="179"/>
      <c r="P66" s="186"/>
    </row>
    <row r="67" spans="1:16" ht="15">
      <c r="A67" s="179"/>
      <c r="B67" s="179"/>
      <c r="C67" s="179"/>
      <c r="D67" s="179"/>
      <c r="E67" s="179"/>
      <c r="F67" s="179"/>
      <c r="G67" s="179"/>
      <c r="H67" s="179"/>
      <c r="I67" s="179"/>
      <c r="J67" s="179"/>
      <c r="K67" s="179"/>
      <c r="L67" s="179"/>
      <c r="M67" s="179"/>
      <c r="N67" s="179"/>
      <c r="O67" s="179"/>
      <c r="P67" s="186"/>
    </row>
    <row r="68" spans="1:16" ht="15">
      <c r="A68" s="179"/>
      <c r="B68" s="179"/>
      <c r="C68" s="179"/>
      <c r="D68" s="179"/>
      <c r="E68" s="179"/>
      <c r="F68" s="179"/>
      <c r="G68" s="179"/>
      <c r="H68" s="179"/>
      <c r="I68" s="179"/>
      <c r="J68" s="179"/>
      <c r="K68" s="179"/>
      <c r="L68" s="179"/>
      <c r="M68" s="179"/>
      <c r="N68" s="179"/>
      <c r="O68" s="179"/>
      <c r="P68" s="186"/>
    </row>
    <row r="69" spans="1:16" ht="15">
      <c r="A69" s="179"/>
      <c r="B69" s="179"/>
      <c r="C69" s="179"/>
      <c r="D69" s="179"/>
      <c r="E69" s="179"/>
      <c r="F69" s="179"/>
      <c r="G69" s="179"/>
      <c r="H69" s="179"/>
      <c r="I69" s="179"/>
      <c r="J69" s="179"/>
      <c r="K69" s="179"/>
      <c r="L69" s="179"/>
      <c r="M69" s="179"/>
      <c r="N69" s="179"/>
      <c r="O69" s="179"/>
      <c r="P69" s="186"/>
    </row>
    <row r="70" spans="1:16" ht="15">
      <c r="A70" s="179"/>
      <c r="B70" s="179"/>
      <c r="C70" s="179"/>
      <c r="D70" s="179"/>
      <c r="E70" s="179"/>
      <c r="F70" s="179"/>
      <c r="G70" s="179"/>
      <c r="H70" s="179"/>
      <c r="I70" s="179"/>
      <c r="J70" s="179"/>
      <c r="K70" s="179"/>
      <c r="L70" s="179"/>
      <c r="M70" s="179"/>
      <c r="N70" s="179"/>
      <c r="O70" s="179"/>
      <c r="P70" s="186"/>
    </row>
    <row r="71" spans="1:16" ht="15">
      <c r="A71" s="179"/>
      <c r="B71" s="179"/>
      <c r="C71" s="179"/>
      <c r="D71" s="179"/>
      <c r="E71" s="179"/>
      <c r="F71" s="179"/>
      <c r="G71" s="179"/>
      <c r="H71" s="179"/>
      <c r="I71" s="179"/>
      <c r="J71" s="179"/>
      <c r="K71" s="179"/>
      <c r="L71" s="179"/>
      <c r="M71" s="179"/>
      <c r="N71" s="179"/>
      <c r="O71" s="179"/>
      <c r="P71" s="186"/>
    </row>
    <row r="72" spans="1:16" ht="15">
      <c r="A72" s="179"/>
      <c r="B72" s="179"/>
      <c r="C72" s="179"/>
      <c r="D72" s="179"/>
      <c r="E72" s="179"/>
      <c r="F72" s="179"/>
      <c r="G72" s="179"/>
      <c r="H72" s="179"/>
      <c r="I72" s="179"/>
      <c r="J72" s="179"/>
      <c r="K72" s="179"/>
      <c r="L72" s="179"/>
      <c r="M72" s="179"/>
      <c r="N72" s="179"/>
      <c r="O72" s="179"/>
      <c r="P72" s="186"/>
    </row>
    <row r="73" spans="1:16" ht="15">
      <c r="A73" s="179"/>
      <c r="B73" s="179"/>
      <c r="C73" s="179"/>
      <c r="D73" s="179"/>
      <c r="E73" s="179"/>
      <c r="F73" s="179"/>
      <c r="G73" s="179"/>
      <c r="H73" s="179"/>
      <c r="I73" s="179"/>
      <c r="J73" s="179"/>
      <c r="K73" s="179"/>
      <c r="L73" s="179"/>
      <c r="M73" s="179"/>
      <c r="N73" s="179"/>
      <c r="O73" s="179"/>
      <c r="P73" s="186"/>
    </row>
    <row r="74" spans="1:16" ht="14.25">
      <c r="A74" s="187"/>
      <c r="B74" s="187"/>
      <c r="C74" s="187"/>
      <c r="D74" s="187"/>
      <c r="E74" s="187"/>
      <c r="F74" s="187"/>
      <c r="G74" s="187"/>
      <c r="H74" s="187"/>
      <c r="I74" s="187"/>
      <c r="J74" s="187"/>
      <c r="K74" s="187"/>
      <c r="L74" s="187"/>
      <c r="M74" s="187"/>
      <c r="N74" s="187"/>
      <c r="O74" s="187"/>
      <c r="P74" s="186"/>
    </row>
    <row r="75" spans="1:16" ht="14.25">
      <c r="A75" s="187"/>
      <c r="B75" s="187"/>
      <c r="C75" s="187"/>
      <c r="D75" s="187"/>
      <c r="E75" s="187"/>
      <c r="F75" s="187"/>
      <c r="G75" s="187"/>
      <c r="H75" s="187"/>
      <c r="I75" s="187"/>
      <c r="J75" s="187"/>
      <c r="K75" s="187"/>
      <c r="L75" s="187"/>
      <c r="M75" s="187"/>
      <c r="N75" s="187"/>
      <c r="O75" s="187"/>
      <c r="P75" s="186"/>
    </row>
    <row r="76" spans="1:16" ht="14.25">
      <c r="A76" s="187"/>
      <c r="B76" s="187"/>
      <c r="C76" s="187"/>
      <c r="D76" s="187"/>
      <c r="E76" s="187"/>
      <c r="F76" s="187"/>
      <c r="G76" s="187"/>
      <c r="H76" s="187"/>
      <c r="I76" s="187"/>
      <c r="J76" s="187"/>
      <c r="K76" s="187"/>
      <c r="L76" s="187"/>
      <c r="M76" s="187"/>
      <c r="N76" s="187"/>
      <c r="O76" s="187"/>
      <c r="P76" s="186"/>
    </row>
    <row r="77" spans="1:16" ht="14.25">
      <c r="A77" s="187"/>
      <c r="B77" s="187"/>
      <c r="C77" s="187"/>
      <c r="D77" s="187"/>
      <c r="E77" s="187"/>
      <c r="F77" s="187"/>
      <c r="G77" s="187"/>
      <c r="H77" s="187"/>
      <c r="I77" s="187"/>
      <c r="J77" s="187"/>
      <c r="K77" s="187"/>
      <c r="L77" s="187"/>
      <c r="M77" s="187"/>
      <c r="N77" s="187"/>
      <c r="O77" s="187"/>
      <c r="P77" s="186"/>
    </row>
    <row r="78" spans="1:16" ht="14.25">
      <c r="A78" s="187"/>
      <c r="B78" s="187"/>
      <c r="C78" s="187"/>
      <c r="D78" s="187"/>
      <c r="E78" s="187"/>
      <c r="F78" s="187"/>
      <c r="G78" s="187"/>
      <c r="H78" s="187"/>
      <c r="I78" s="187"/>
      <c r="J78" s="187"/>
      <c r="K78" s="187"/>
      <c r="L78" s="187"/>
      <c r="M78" s="187"/>
      <c r="N78" s="187"/>
      <c r="O78" s="187"/>
      <c r="P78" s="186"/>
    </row>
    <row r="79" spans="1:16" ht="14.25">
      <c r="A79" s="102"/>
      <c r="B79" s="102"/>
      <c r="C79" s="102"/>
      <c r="D79" s="102"/>
      <c r="E79" s="102"/>
      <c r="F79" s="102"/>
      <c r="G79" s="102"/>
      <c r="H79" s="102"/>
      <c r="I79" s="102"/>
      <c r="J79" s="102"/>
      <c r="K79" s="102"/>
      <c r="L79" s="102"/>
      <c r="M79" s="102"/>
      <c r="N79" s="102"/>
      <c r="O79" s="102"/>
    </row>
    <row r="80" spans="1:16" ht="14.25">
      <c r="A80" s="102"/>
      <c r="B80" s="102"/>
      <c r="C80" s="102"/>
      <c r="D80" s="102"/>
      <c r="E80" s="102"/>
      <c r="F80" s="102"/>
      <c r="G80" s="102"/>
      <c r="H80" s="102"/>
      <c r="I80" s="102"/>
      <c r="J80" s="102"/>
      <c r="K80" s="102"/>
      <c r="L80" s="102"/>
      <c r="M80" s="102"/>
      <c r="N80" s="102"/>
      <c r="O80" s="102"/>
    </row>
    <row r="81" spans="1:15" ht="14.25">
      <c r="A81" s="102"/>
      <c r="B81" s="102"/>
      <c r="C81" s="102"/>
      <c r="D81" s="102"/>
      <c r="E81" s="102"/>
      <c r="F81" s="102"/>
      <c r="G81" s="102"/>
      <c r="H81" s="102"/>
      <c r="I81" s="102"/>
      <c r="J81" s="102"/>
      <c r="K81" s="102"/>
      <c r="L81" s="102"/>
      <c r="M81" s="102"/>
      <c r="N81" s="102"/>
      <c r="O81" s="102"/>
    </row>
    <row r="82" spans="1:15" ht="14.25">
      <c r="A82" s="102"/>
      <c r="B82" s="102"/>
      <c r="C82" s="102"/>
      <c r="D82" s="102"/>
      <c r="E82" s="102"/>
      <c r="F82" s="102"/>
      <c r="G82" s="102"/>
      <c r="H82" s="102"/>
      <c r="I82" s="102"/>
      <c r="J82" s="102"/>
      <c r="K82" s="102"/>
      <c r="L82" s="102"/>
      <c r="M82" s="102"/>
      <c r="N82" s="102"/>
      <c r="O82" s="102"/>
    </row>
    <row r="83" spans="1:15" ht="14.25">
      <c r="A83" s="102"/>
      <c r="B83" s="102"/>
      <c r="C83" s="102"/>
      <c r="D83" s="102"/>
      <c r="E83" s="102"/>
      <c r="F83" s="102"/>
      <c r="G83" s="102"/>
      <c r="H83" s="102"/>
      <c r="I83" s="102"/>
      <c r="J83" s="102"/>
      <c r="K83" s="102"/>
      <c r="L83" s="102"/>
      <c r="M83" s="102"/>
      <c r="N83" s="102"/>
      <c r="O83" s="102"/>
    </row>
    <row r="84" spans="1:15" ht="14.25">
      <c r="A84" s="102"/>
      <c r="B84" s="102"/>
      <c r="C84" s="102"/>
      <c r="D84" s="102"/>
      <c r="E84" s="102"/>
      <c r="F84" s="102"/>
      <c r="G84" s="102"/>
      <c r="H84" s="102"/>
      <c r="I84" s="102"/>
      <c r="J84" s="102"/>
      <c r="K84" s="102"/>
      <c r="L84" s="102"/>
      <c r="M84" s="102"/>
      <c r="N84" s="102"/>
      <c r="O84" s="102"/>
    </row>
    <row r="85" spans="1:15" ht="14.25">
      <c r="A85" s="102"/>
      <c r="B85" s="102"/>
      <c r="C85" s="102"/>
      <c r="D85" s="102"/>
      <c r="E85" s="102"/>
      <c r="F85" s="102"/>
      <c r="G85" s="102"/>
      <c r="H85" s="102"/>
      <c r="I85" s="102"/>
      <c r="J85" s="102"/>
      <c r="K85" s="102"/>
      <c r="L85" s="102"/>
      <c r="M85" s="102"/>
      <c r="N85" s="102"/>
      <c r="O85" s="102"/>
    </row>
    <row r="86" spans="1:15" ht="14.25">
      <c r="A86" s="102"/>
      <c r="B86" s="102"/>
      <c r="C86" s="102"/>
      <c r="D86" s="102"/>
      <c r="E86" s="102"/>
      <c r="F86" s="102"/>
      <c r="G86" s="102"/>
      <c r="H86" s="102"/>
      <c r="I86" s="102"/>
      <c r="J86" s="102"/>
      <c r="K86" s="102"/>
      <c r="L86" s="102"/>
      <c r="M86" s="102"/>
      <c r="N86" s="102"/>
      <c r="O86" s="102"/>
    </row>
    <row r="87" spans="1:15" ht="14.25">
      <c r="A87" s="102"/>
      <c r="B87" s="102"/>
      <c r="C87" s="102"/>
      <c r="D87" s="102"/>
      <c r="E87" s="102"/>
      <c r="F87" s="102"/>
      <c r="G87" s="102"/>
      <c r="H87" s="102"/>
      <c r="I87" s="102"/>
      <c r="J87" s="102"/>
      <c r="K87" s="102"/>
      <c r="L87" s="102"/>
      <c r="M87" s="102"/>
      <c r="N87" s="102"/>
      <c r="O87" s="102"/>
    </row>
    <row r="88" spans="1:15" ht="14.25">
      <c r="A88" s="102"/>
      <c r="B88" s="102"/>
      <c r="C88" s="102"/>
      <c r="D88" s="102"/>
      <c r="E88" s="102"/>
      <c r="F88" s="102"/>
      <c r="G88" s="102"/>
      <c r="H88" s="102"/>
      <c r="I88" s="102"/>
      <c r="J88" s="102"/>
      <c r="K88" s="102"/>
      <c r="L88" s="102"/>
      <c r="M88" s="102"/>
      <c r="N88" s="102"/>
      <c r="O88" s="102"/>
    </row>
  </sheetData>
  <mergeCells count="40">
    <mergeCell ref="R6:R7"/>
    <mergeCell ref="A27:C27"/>
    <mergeCell ref="O6:O7"/>
    <mergeCell ref="I6:I7"/>
    <mergeCell ref="D6:D7"/>
    <mergeCell ref="M6:M7"/>
    <mergeCell ref="J12:K12"/>
    <mergeCell ref="P6:P7"/>
    <mergeCell ref="Q6:Q7"/>
    <mergeCell ref="L6:L7"/>
    <mergeCell ref="N6:N7"/>
    <mergeCell ref="J6:K7"/>
    <mergeCell ref="J8:K8"/>
    <mergeCell ref="F6:F7"/>
    <mergeCell ref="G6:G7"/>
    <mergeCell ref="H6:H7"/>
    <mergeCell ref="J17:K17"/>
    <mergeCell ref="J18:K18"/>
    <mergeCell ref="J19:K19"/>
    <mergeCell ref="A1:P1"/>
    <mergeCell ref="A2:P2"/>
    <mergeCell ref="A3:P3"/>
    <mergeCell ref="A6:A7"/>
    <mergeCell ref="B6:B7"/>
    <mergeCell ref="C6:C7"/>
    <mergeCell ref="E6:E7"/>
    <mergeCell ref="A5:G5"/>
    <mergeCell ref="J16:K16"/>
    <mergeCell ref="J13:K13"/>
    <mergeCell ref="J14:K14"/>
    <mergeCell ref="J15:K15"/>
    <mergeCell ref="J11:K11"/>
    <mergeCell ref="J24:K24"/>
    <mergeCell ref="J25:K25"/>
    <mergeCell ref="J26:K26"/>
    <mergeCell ref="J27:K27"/>
    <mergeCell ref="J20:K20"/>
    <mergeCell ref="J21:K21"/>
    <mergeCell ref="J22:K22"/>
    <mergeCell ref="J23:K23"/>
  </mergeCells>
  <phoneticPr fontId="55"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r:id="rId1"/>
  <headerFooter scaleWithDoc="0">
    <oddFooter>&amp;L&amp;"宋体,常规"&amp;11被评估单位填表人：
填表日期：2015年  月&amp;R&amp;"宋体,常规"&amp;11评估人员：</oddFooter>
  </headerFooter>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FF0000"/>
    <pageSetUpPr fitToPage="1"/>
  </sheetPr>
  <dimension ref="A1:Q90"/>
  <sheetViews>
    <sheetView view="pageBreakPreview" topLeftCell="A11" zoomScaleNormal="100" zoomScaleSheetLayoutView="100" workbookViewId="0">
      <selection activeCell="P42" sqref="P42"/>
    </sheetView>
  </sheetViews>
  <sheetFormatPr defaultColWidth="9" defaultRowHeight="12.75"/>
  <cols>
    <col min="1" max="1" width="3.625" style="2" customWidth="1"/>
    <col min="2" max="2" width="8.625" style="2" customWidth="1"/>
    <col min="3" max="3" width="9" style="2"/>
    <col min="4" max="4" width="10.875" style="2" customWidth="1"/>
    <col min="5" max="5" width="8.125" style="2" customWidth="1"/>
    <col min="6" max="6" width="11" style="2" customWidth="1"/>
    <col min="7" max="7" width="9.125" style="2" customWidth="1"/>
    <col min="8" max="8" width="4.625" style="2" customWidth="1"/>
    <col min="9" max="9" width="4.5" style="2" customWidth="1"/>
    <col min="10" max="10" width="9.375" style="2" customWidth="1"/>
    <col min="11" max="11" width="7.5" style="2" customWidth="1"/>
    <col min="12" max="12" width="10.625" style="2" customWidth="1"/>
    <col min="13" max="13" width="11.25" style="2" customWidth="1"/>
    <col min="14" max="14" width="10.25" style="2" customWidth="1"/>
    <col min="15" max="15" width="9.5" style="2" customWidth="1"/>
    <col min="16" max="16" width="7.375" style="2" customWidth="1"/>
    <col min="17" max="17" width="8.25" style="2" customWidth="1"/>
    <col min="18" max="16384" width="9" style="2"/>
  </cols>
  <sheetData>
    <row r="1" spans="1:17" s="15" customFormat="1" ht="30" customHeight="1">
      <c r="A1" s="519" t="s">
        <v>267</v>
      </c>
      <c r="B1" s="519"/>
      <c r="C1" s="519"/>
      <c r="D1" s="519"/>
      <c r="E1" s="519"/>
      <c r="F1" s="519"/>
      <c r="G1" s="519"/>
      <c r="H1" s="519"/>
      <c r="I1" s="519"/>
      <c r="J1" s="519"/>
      <c r="K1" s="519"/>
      <c r="L1" s="519"/>
      <c r="M1" s="519"/>
      <c r="N1" s="519"/>
      <c r="O1" s="519"/>
      <c r="P1" s="519"/>
      <c r="Q1" s="519"/>
    </row>
    <row r="2" spans="1:17" s="15" customFormat="1" ht="17.25" customHeight="1">
      <c r="A2" s="561" t="s">
        <v>508</v>
      </c>
      <c r="B2" s="561"/>
      <c r="C2" s="561"/>
      <c r="D2" s="561"/>
      <c r="E2" s="561"/>
      <c r="F2" s="561"/>
      <c r="G2" s="561"/>
      <c r="H2" s="561"/>
      <c r="I2" s="561"/>
      <c r="J2" s="561"/>
      <c r="K2" s="561"/>
      <c r="L2" s="561"/>
      <c r="M2" s="561"/>
      <c r="N2" s="561"/>
      <c r="O2" s="561"/>
      <c r="P2" s="562"/>
      <c r="Q2" s="562"/>
    </row>
    <row r="3" spans="1:17" s="102" customFormat="1" ht="16.5" customHeight="1">
      <c r="A3" s="518" t="str">
        <f>公用信息!A8</f>
        <v>评估基准日：2018年11月30日</v>
      </c>
      <c r="B3" s="518"/>
      <c r="C3" s="518"/>
      <c r="D3" s="518"/>
      <c r="E3" s="518"/>
      <c r="F3" s="518"/>
      <c r="G3" s="518"/>
      <c r="H3" s="518"/>
      <c r="I3" s="518"/>
      <c r="J3" s="518"/>
      <c r="K3" s="537"/>
      <c r="L3" s="537"/>
      <c r="M3" s="537"/>
      <c r="N3" s="537"/>
      <c r="O3" s="537"/>
      <c r="P3" s="589"/>
      <c r="Q3" s="589"/>
    </row>
    <row r="4" spans="1:17" s="102" customFormat="1" ht="16.5" customHeight="1">
      <c r="A4" s="90"/>
      <c r="B4" s="91"/>
      <c r="C4" s="91"/>
      <c r="D4" s="91"/>
      <c r="E4" s="91"/>
      <c r="F4" s="91"/>
      <c r="G4" s="91"/>
      <c r="H4" s="91"/>
      <c r="I4" s="91"/>
      <c r="J4" s="91"/>
      <c r="K4" s="157"/>
      <c r="L4" s="157"/>
      <c r="M4" s="157"/>
      <c r="N4" s="157"/>
      <c r="O4" s="157"/>
      <c r="P4" s="590" t="s">
        <v>280</v>
      </c>
      <c r="Q4" s="591"/>
    </row>
    <row r="5" spans="1:17" s="102" customFormat="1" ht="16.5" customHeight="1">
      <c r="A5" s="580" t="str">
        <f>公用信息!A5</f>
        <v>被评估单位：中国劳动关系学院</v>
      </c>
      <c r="B5" s="580"/>
      <c r="C5" s="580"/>
      <c r="D5" s="580"/>
      <c r="E5" s="580"/>
      <c r="F5" s="179"/>
      <c r="G5" s="179"/>
      <c r="H5" s="179"/>
      <c r="I5" s="179"/>
      <c r="J5" s="179"/>
      <c r="K5" s="179"/>
      <c r="L5" s="179"/>
      <c r="M5" s="179"/>
      <c r="N5" s="179"/>
      <c r="O5" s="179"/>
      <c r="P5" s="187"/>
      <c r="Q5" s="101" t="s">
        <v>0</v>
      </c>
    </row>
    <row r="6" spans="1:17" s="108" customFormat="1" ht="51.75" customHeight="1">
      <c r="A6" s="176" t="s">
        <v>36</v>
      </c>
      <c r="B6" s="303" t="s">
        <v>421</v>
      </c>
      <c r="C6" s="344" t="s">
        <v>422</v>
      </c>
      <c r="D6" s="345" t="s">
        <v>821</v>
      </c>
      <c r="E6" s="303" t="s">
        <v>423</v>
      </c>
      <c r="F6" s="303" t="s">
        <v>396</v>
      </c>
      <c r="G6" s="303" t="s">
        <v>424</v>
      </c>
      <c r="H6" s="303" t="s">
        <v>425</v>
      </c>
      <c r="I6" s="303" t="s">
        <v>426</v>
      </c>
      <c r="J6" s="303" t="s">
        <v>427</v>
      </c>
      <c r="K6" s="303" t="s">
        <v>428</v>
      </c>
      <c r="L6" s="303" t="s">
        <v>55</v>
      </c>
      <c r="M6" s="346" t="s">
        <v>51</v>
      </c>
      <c r="N6" s="303" t="s">
        <v>52</v>
      </c>
      <c r="O6" s="303" t="s">
        <v>321</v>
      </c>
      <c r="P6" s="347" t="s">
        <v>281</v>
      </c>
      <c r="Q6" s="301" t="s">
        <v>27</v>
      </c>
    </row>
    <row r="7" spans="1:17" s="102" customFormat="1" ht="16.5" customHeight="1">
      <c r="A7" s="176"/>
      <c r="B7" s="176"/>
      <c r="C7" s="220"/>
      <c r="D7" s="220"/>
      <c r="E7" s="188"/>
      <c r="F7" s="189"/>
      <c r="G7" s="176"/>
      <c r="H7" s="176"/>
      <c r="I7" s="176"/>
      <c r="J7" s="176"/>
      <c r="K7" s="178"/>
      <c r="L7" s="328"/>
      <c r="M7" s="329"/>
      <c r="N7" s="328"/>
      <c r="O7" s="328">
        <f>N7-M7</f>
        <v>0</v>
      </c>
      <c r="P7" s="328" t="str">
        <f>IF(M7=0,"",O7/M7*100)</f>
        <v/>
      </c>
      <c r="Q7" s="104"/>
    </row>
    <row r="8" spans="1:17" s="102" customFormat="1" ht="16.5" customHeight="1">
      <c r="A8" s="176"/>
      <c r="B8" s="176"/>
      <c r="C8" s="220"/>
      <c r="D8" s="220"/>
      <c r="E8" s="188"/>
      <c r="F8" s="189"/>
      <c r="G8" s="176"/>
      <c r="H8" s="176"/>
      <c r="I8" s="176"/>
      <c r="J8" s="176"/>
      <c r="K8" s="178"/>
      <c r="L8" s="328"/>
      <c r="M8" s="328"/>
      <c r="N8" s="328"/>
      <c r="O8" s="328">
        <f t="shared" ref="O8:O30" si="0">N8-M8</f>
        <v>0</v>
      </c>
      <c r="P8" s="328" t="str">
        <f t="shared" ref="P8:P30" si="1">IF(M8=0,"",O8/M8*100)</f>
        <v/>
      </c>
      <c r="Q8" s="104"/>
    </row>
    <row r="9" spans="1:17" s="102" customFormat="1" ht="16.5" customHeight="1">
      <c r="A9" s="176"/>
      <c r="B9" s="176"/>
      <c r="C9" s="220"/>
      <c r="D9" s="220"/>
      <c r="E9" s="188"/>
      <c r="F9" s="189"/>
      <c r="G9" s="176"/>
      <c r="H9" s="176"/>
      <c r="I9" s="176"/>
      <c r="J9" s="176"/>
      <c r="K9" s="178"/>
      <c r="L9" s="328"/>
      <c r="M9" s="328"/>
      <c r="N9" s="328"/>
      <c r="O9" s="328">
        <f t="shared" si="0"/>
        <v>0</v>
      </c>
      <c r="P9" s="328" t="str">
        <f t="shared" si="1"/>
        <v/>
      </c>
      <c r="Q9" s="104"/>
    </row>
    <row r="10" spans="1:17" s="102" customFormat="1" ht="16.5" customHeight="1">
      <c r="A10" s="176"/>
      <c r="B10" s="176"/>
      <c r="C10" s="220"/>
      <c r="D10" s="220"/>
      <c r="E10" s="188"/>
      <c r="F10" s="189"/>
      <c r="G10" s="176"/>
      <c r="H10" s="176"/>
      <c r="I10" s="176"/>
      <c r="J10" s="176"/>
      <c r="K10" s="178"/>
      <c r="L10" s="328"/>
      <c r="M10" s="328"/>
      <c r="N10" s="328"/>
      <c r="O10" s="328">
        <f t="shared" si="0"/>
        <v>0</v>
      </c>
      <c r="P10" s="328" t="str">
        <f t="shared" si="1"/>
        <v/>
      </c>
      <c r="Q10" s="104"/>
    </row>
    <row r="11" spans="1:17" s="102" customFormat="1" ht="16.5" customHeight="1">
      <c r="A11" s="176"/>
      <c r="B11" s="176"/>
      <c r="C11" s="220"/>
      <c r="D11" s="220"/>
      <c r="E11" s="188"/>
      <c r="F11" s="189"/>
      <c r="G11" s="176"/>
      <c r="H11" s="176"/>
      <c r="I11" s="176"/>
      <c r="J11" s="176"/>
      <c r="K11" s="178"/>
      <c r="L11" s="328"/>
      <c r="M11" s="328"/>
      <c r="N11" s="328"/>
      <c r="O11" s="328">
        <f t="shared" si="0"/>
        <v>0</v>
      </c>
      <c r="P11" s="328" t="str">
        <f t="shared" si="1"/>
        <v/>
      </c>
      <c r="Q11" s="104"/>
    </row>
    <row r="12" spans="1:17" s="102" customFormat="1" ht="16.5" customHeight="1">
      <c r="A12" s="176"/>
      <c r="B12" s="176"/>
      <c r="C12" s="220"/>
      <c r="D12" s="220"/>
      <c r="E12" s="188"/>
      <c r="F12" s="189"/>
      <c r="G12" s="176"/>
      <c r="H12" s="176"/>
      <c r="I12" s="176"/>
      <c r="J12" s="176"/>
      <c r="K12" s="178"/>
      <c r="L12" s="328"/>
      <c r="M12" s="328"/>
      <c r="N12" s="328"/>
      <c r="O12" s="328">
        <f t="shared" si="0"/>
        <v>0</v>
      </c>
      <c r="P12" s="328" t="str">
        <f t="shared" si="1"/>
        <v/>
      </c>
      <c r="Q12" s="104"/>
    </row>
    <row r="13" spans="1:17" s="102" customFormat="1" ht="16.5" customHeight="1">
      <c r="A13" s="176"/>
      <c r="B13" s="176"/>
      <c r="C13" s="220"/>
      <c r="D13" s="220"/>
      <c r="E13" s="188"/>
      <c r="F13" s="189"/>
      <c r="G13" s="176"/>
      <c r="H13" s="176"/>
      <c r="I13" s="176"/>
      <c r="J13" s="176"/>
      <c r="K13" s="178"/>
      <c r="L13" s="328"/>
      <c r="M13" s="328"/>
      <c r="N13" s="328"/>
      <c r="O13" s="328">
        <f t="shared" si="0"/>
        <v>0</v>
      </c>
      <c r="P13" s="328" t="str">
        <f t="shared" si="1"/>
        <v/>
      </c>
      <c r="Q13" s="104"/>
    </row>
    <row r="14" spans="1:17" s="102" customFormat="1" ht="16.5" customHeight="1">
      <c r="A14" s="176"/>
      <c r="B14" s="176"/>
      <c r="C14" s="220"/>
      <c r="D14" s="220"/>
      <c r="E14" s="188"/>
      <c r="F14" s="189"/>
      <c r="G14" s="176"/>
      <c r="H14" s="176"/>
      <c r="I14" s="176"/>
      <c r="J14" s="176"/>
      <c r="K14" s="178"/>
      <c r="L14" s="328"/>
      <c r="M14" s="328"/>
      <c r="N14" s="328"/>
      <c r="O14" s="328">
        <f t="shared" si="0"/>
        <v>0</v>
      </c>
      <c r="P14" s="328" t="str">
        <f t="shared" si="1"/>
        <v/>
      </c>
      <c r="Q14" s="104"/>
    </row>
    <row r="15" spans="1:17" s="102" customFormat="1" ht="16.5" customHeight="1">
      <c r="A15" s="176"/>
      <c r="B15" s="176"/>
      <c r="C15" s="220"/>
      <c r="D15" s="220"/>
      <c r="E15" s="188"/>
      <c r="F15" s="189"/>
      <c r="G15" s="176"/>
      <c r="H15" s="176"/>
      <c r="I15" s="176"/>
      <c r="J15" s="176"/>
      <c r="K15" s="178"/>
      <c r="L15" s="328"/>
      <c r="M15" s="328"/>
      <c r="N15" s="328"/>
      <c r="O15" s="328">
        <f t="shared" si="0"/>
        <v>0</v>
      </c>
      <c r="P15" s="328" t="str">
        <f t="shared" si="1"/>
        <v/>
      </c>
      <c r="Q15" s="104"/>
    </row>
    <row r="16" spans="1:17" s="102" customFormat="1" ht="16.5" customHeight="1">
      <c r="A16" s="176"/>
      <c r="B16" s="176"/>
      <c r="C16" s="220"/>
      <c r="D16" s="220"/>
      <c r="E16" s="188"/>
      <c r="F16" s="189"/>
      <c r="G16" s="176"/>
      <c r="H16" s="176"/>
      <c r="I16" s="176"/>
      <c r="J16" s="176"/>
      <c r="K16" s="178"/>
      <c r="L16" s="328"/>
      <c r="M16" s="328"/>
      <c r="N16" s="328"/>
      <c r="O16" s="328">
        <f t="shared" si="0"/>
        <v>0</v>
      </c>
      <c r="P16" s="328" t="str">
        <f t="shared" si="1"/>
        <v/>
      </c>
      <c r="Q16" s="104"/>
    </row>
    <row r="17" spans="1:17" s="102" customFormat="1" ht="16.5" customHeight="1">
      <c r="A17" s="176"/>
      <c r="B17" s="176"/>
      <c r="C17" s="220"/>
      <c r="D17" s="220"/>
      <c r="E17" s="188"/>
      <c r="F17" s="189"/>
      <c r="G17" s="176"/>
      <c r="H17" s="176"/>
      <c r="I17" s="176"/>
      <c r="J17" s="176"/>
      <c r="K17" s="178"/>
      <c r="L17" s="328"/>
      <c r="M17" s="328"/>
      <c r="N17" s="328"/>
      <c r="O17" s="328">
        <f t="shared" si="0"/>
        <v>0</v>
      </c>
      <c r="P17" s="328" t="str">
        <f t="shared" si="1"/>
        <v/>
      </c>
      <c r="Q17" s="104"/>
    </row>
    <row r="18" spans="1:17" s="102" customFormat="1" ht="16.5" customHeight="1">
      <c r="A18" s="176"/>
      <c r="B18" s="176"/>
      <c r="C18" s="220"/>
      <c r="D18" s="220"/>
      <c r="E18" s="188"/>
      <c r="F18" s="189"/>
      <c r="G18" s="176"/>
      <c r="H18" s="176"/>
      <c r="I18" s="176"/>
      <c r="J18" s="176"/>
      <c r="K18" s="178"/>
      <c r="L18" s="328"/>
      <c r="M18" s="328"/>
      <c r="N18" s="328"/>
      <c r="O18" s="328">
        <f t="shared" si="0"/>
        <v>0</v>
      </c>
      <c r="P18" s="328" t="str">
        <f t="shared" si="1"/>
        <v/>
      </c>
      <c r="Q18" s="104"/>
    </row>
    <row r="19" spans="1:17" s="102" customFormat="1" ht="16.5" customHeight="1">
      <c r="A19" s="176"/>
      <c r="B19" s="176"/>
      <c r="C19" s="220"/>
      <c r="D19" s="220"/>
      <c r="E19" s="188"/>
      <c r="F19" s="189"/>
      <c r="G19" s="176"/>
      <c r="H19" s="176"/>
      <c r="I19" s="176"/>
      <c r="J19" s="176"/>
      <c r="K19" s="178"/>
      <c r="L19" s="328"/>
      <c r="M19" s="328"/>
      <c r="N19" s="328"/>
      <c r="O19" s="328">
        <f t="shared" si="0"/>
        <v>0</v>
      </c>
      <c r="P19" s="328" t="str">
        <f t="shared" si="1"/>
        <v/>
      </c>
      <c r="Q19" s="104"/>
    </row>
    <row r="20" spans="1:17" s="102" customFormat="1" ht="16.5" customHeight="1">
      <c r="A20" s="176"/>
      <c r="B20" s="176"/>
      <c r="C20" s="220"/>
      <c r="D20" s="220"/>
      <c r="E20" s="188"/>
      <c r="F20" s="189"/>
      <c r="G20" s="176"/>
      <c r="H20" s="176"/>
      <c r="I20" s="176"/>
      <c r="J20" s="176"/>
      <c r="K20" s="178"/>
      <c r="L20" s="328"/>
      <c r="M20" s="328"/>
      <c r="N20" s="328"/>
      <c r="O20" s="328">
        <f t="shared" si="0"/>
        <v>0</v>
      </c>
      <c r="P20" s="328" t="str">
        <f t="shared" si="1"/>
        <v/>
      </c>
      <c r="Q20" s="104"/>
    </row>
    <row r="21" spans="1:17" s="102" customFormat="1" ht="16.5" customHeight="1">
      <c r="A21" s="298"/>
      <c r="B21" s="298"/>
      <c r="C21" s="220"/>
      <c r="D21" s="220"/>
      <c r="E21" s="188"/>
      <c r="F21" s="189"/>
      <c r="G21" s="298"/>
      <c r="H21" s="298"/>
      <c r="I21" s="298"/>
      <c r="J21" s="298"/>
      <c r="K21" s="178"/>
      <c r="L21" s="328"/>
      <c r="M21" s="328"/>
      <c r="N21" s="328"/>
      <c r="O21" s="328">
        <f t="shared" si="0"/>
        <v>0</v>
      </c>
      <c r="P21" s="328" t="str">
        <f t="shared" si="1"/>
        <v/>
      </c>
      <c r="Q21" s="104"/>
    </row>
    <row r="22" spans="1:17" s="102" customFormat="1" ht="16.5" customHeight="1">
      <c r="A22" s="298"/>
      <c r="B22" s="298"/>
      <c r="C22" s="220"/>
      <c r="D22" s="220"/>
      <c r="E22" s="188"/>
      <c r="F22" s="189"/>
      <c r="G22" s="298"/>
      <c r="H22" s="298"/>
      <c r="I22" s="298"/>
      <c r="J22" s="298"/>
      <c r="K22" s="178"/>
      <c r="L22" s="328"/>
      <c r="M22" s="328"/>
      <c r="N22" s="328"/>
      <c r="O22" s="328">
        <f t="shared" si="0"/>
        <v>0</v>
      </c>
      <c r="P22" s="328" t="str">
        <f t="shared" si="1"/>
        <v/>
      </c>
      <c r="Q22" s="104"/>
    </row>
    <row r="23" spans="1:17" s="102" customFormat="1" ht="16.5" customHeight="1">
      <c r="A23" s="298"/>
      <c r="B23" s="298"/>
      <c r="C23" s="220"/>
      <c r="D23" s="220"/>
      <c r="E23" s="188"/>
      <c r="F23" s="189"/>
      <c r="G23" s="298"/>
      <c r="H23" s="298"/>
      <c r="I23" s="298"/>
      <c r="J23" s="298"/>
      <c r="K23" s="178"/>
      <c r="L23" s="328"/>
      <c r="M23" s="328"/>
      <c r="N23" s="328"/>
      <c r="O23" s="328">
        <f t="shared" si="0"/>
        <v>0</v>
      </c>
      <c r="P23" s="328" t="str">
        <f t="shared" si="1"/>
        <v/>
      </c>
      <c r="Q23" s="104"/>
    </row>
    <row r="24" spans="1:17" s="102" customFormat="1" ht="16.5" customHeight="1">
      <c r="A24" s="298"/>
      <c r="B24" s="298"/>
      <c r="C24" s="220"/>
      <c r="D24" s="220"/>
      <c r="E24" s="188"/>
      <c r="F24" s="189"/>
      <c r="G24" s="298"/>
      <c r="H24" s="298"/>
      <c r="I24" s="298"/>
      <c r="J24" s="298"/>
      <c r="K24" s="178"/>
      <c r="L24" s="328"/>
      <c r="M24" s="328"/>
      <c r="N24" s="328"/>
      <c r="O24" s="328">
        <f t="shared" si="0"/>
        <v>0</v>
      </c>
      <c r="P24" s="328" t="str">
        <f t="shared" si="1"/>
        <v/>
      </c>
      <c r="Q24" s="104"/>
    </row>
    <row r="25" spans="1:17" s="102" customFormat="1" ht="16.5" customHeight="1">
      <c r="A25" s="176"/>
      <c r="B25" s="176"/>
      <c r="C25" s="220"/>
      <c r="D25" s="220"/>
      <c r="E25" s="188"/>
      <c r="F25" s="189"/>
      <c r="G25" s="176"/>
      <c r="H25" s="176"/>
      <c r="I25" s="176"/>
      <c r="J25" s="176"/>
      <c r="K25" s="178"/>
      <c r="L25" s="328"/>
      <c r="M25" s="328"/>
      <c r="N25" s="328"/>
      <c r="O25" s="328">
        <f t="shared" si="0"/>
        <v>0</v>
      </c>
      <c r="P25" s="328" t="str">
        <f t="shared" si="1"/>
        <v/>
      </c>
      <c r="Q25" s="104"/>
    </row>
    <row r="26" spans="1:17" s="102" customFormat="1" ht="16.5" customHeight="1">
      <c r="A26" s="176"/>
      <c r="B26" s="176"/>
      <c r="C26" s="220"/>
      <c r="D26" s="220"/>
      <c r="E26" s="188"/>
      <c r="F26" s="189"/>
      <c r="G26" s="176"/>
      <c r="H26" s="176"/>
      <c r="I26" s="176"/>
      <c r="J26" s="176"/>
      <c r="K26" s="178"/>
      <c r="L26" s="328"/>
      <c r="M26" s="328"/>
      <c r="N26" s="328"/>
      <c r="O26" s="328">
        <f t="shared" si="0"/>
        <v>0</v>
      </c>
      <c r="P26" s="328" t="str">
        <f t="shared" si="1"/>
        <v/>
      </c>
      <c r="Q26" s="104"/>
    </row>
    <row r="27" spans="1:17" s="102" customFormat="1" ht="16.5" customHeight="1">
      <c r="A27" s="176"/>
      <c r="B27" s="176"/>
      <c r="C27" s="220"/>
      <c r="D27" s="220"/>
      <c r="E27" s="188"/>
      <c r="F27" s="189"/>
      <c r="G27" s="176"/>
      <c r="H27" s="176"/>
      <c r="I27" s="176"/>
      <c r="J27" s="176"/>
      <c r="K27" s="178"/>
      <c r="L27" s="328"/>
      <c r="M27" s="328"/>
      <c r="N27" s="328"/>
      <c r="O27" s="328">
        <f t="shared" si="0"/>
        <v>0</v>
      </c>
      <c r="P27" s="328" t="str">
        <f t="shared" si="1"/>
        <v/>
      </c>
      <c r="Q27" s="104"/>
    </row>
    <row r="28" spans="1:17" s="102" customFormat="1" ht="16.5" customHeight="1">
      <c r="A28" s="522" t="s">
        <v>334</v>
      </c>
      <c r="B28" s="571"/>
      <c r="C28" s="572"/>
      <c r="D28" s="231"/>
      <c r="E28" s="176"/>
      <c r="F28" s="189"/>
      <c r="G28" s="189"/>
      <c r="H28" s="189"/>
      <c r="I28" s="201"/>
      <c r="J28" s="178" t="s">
        <v>26</v>
      </c>
      <c r="K28" s="190"/>
      <c r="L28" s="328"/>
      <c r="M28" s="328">
        <f>SUM(M7:M27)</f>
        <v>0</v>
      </c>
      <c r="N28" s="328">
        <f>SUM(N7:N27)</f>
        <v>0</v>
      </c>
      <c r="O28" s="328">
        <f t="shared" si="0"/>
        <v>0</v>
      </c>
      <c r="P28" s="328" t="str">
        <f t="shared" si="1"/>
        <v/>
      </c>
      <c r="Q28" s="103" t="s">
        <v>26</v>
      </c>
    </row>
    <row r="29" spans="1:17" s="102" customFormat="1" ht="16.5" customHeight="1">
      <c r="A29" s="522" t="s">
        <v>509</v>
      </c>
      <c r="B29" s="557"/>
      <c r="C29" s="523"/>
      <c r="D29" s="192"/>
      <c r="E29" s="176"/>
      <c r="F29" s="189"/>
      <c r="G29" s="189"/>
      <c r="H29" s="189"/>
      <c r="I29" s="201"/>
      <c r="J29" s="178"/>
      <c r="K29" s="190"/>
      <c r="L29" s="328"/>
      <c r="M29" s="328"/>
      <c r="N29" s="336"/>
      <c r="O29" s="328">
        <f t="shared" si="0"/>
        <v>0</v>
      </c>
      <c r="P29" s="328" t="str">
        <f t="shared" si="1"/>
        <v/>
      </c>
      <c r="Q29" s="103" t="s">
        <v>26</v>
      </c>
    </row>
    <row r="30" spans="1:17" s="102" customFormat="1" ht="16.5" customHeight="1">
      <c r="A30" s="522" t="s">
        <v>334</v>
      </c>
      <c r="B30" s="557"/>
      <c r="C30" s="523"/>
      <c r="D30" s="192"/>
      <c r="E30" s="176"/>
      <c r="F30" s="189"/>
      <c r="G30" s="189"/>
      <c r="H30" s="189"/>
      <c r="I30" s="191"/>
      <c r="J30" s="178"/>
      <c r="K30" s="190"/>
      <c r="L30" s="328"/>
      <c r="M30" s="328">
        <f>M28-M29</f>
        <v>0</v>
      </c>
      <c r="N30" s="328">
        <f>N28-N29</f>
        <v>0</v>
      </c>
      <c r="O30" s="328">
        <f t="shared" si="0"/>
        <v>0</v>
      </c>
      <c r="P30" s="328" t="str">
        <f t="shared" si="1"/>
        <v/>
      </c>
      <c r="Q30" s="103" t="s">
        <v>26</v>
      </c>
    </row>
    <row r="31" spans="1:17" ht="13.5" customHeight="1">
      <c r="A31" s="194"/>
      <c r="B31" s="194"/>
      <c r="C31" s="194"/>
      <c r="D31" s="194"/>
      <c r="E31" s="194"/>
      <c r="F31" s="179"/>
      <c r="G31" s="179"/>
      <c r="H31" s="179"/>
      <c r="I31" s="179"/>
      <c r="J31" s="179"/>
      <c r="K31" s="179"/>
      <c r="L31" s="179"/>
      <c r="M31" s="179"/>
      <c r="N31" s="179"/>
      <c r="O31" s="179"/>
      <c r="P31" s="179"/>
      <c r="Q31" s="179"/>
    </row>
    <row r="32" spans="1:17" ht="13.5" customHeight="1">
      <c r="A32" s="195"/>
      <c r="B32" s="179"/>
      <c r="C32" s="179"/>
      <c r="D32" s="179"/>
      <c r="E32" s="179"/>
      <c r="F32" s="179"/>
      <c r="G32" s="179"/>
      <c r="H32" s="179"/>
      <c r="I32" s="179"/>
      <c r="J32" s="179"/>
      <c r="K32" s="179"/>
      <c r="L32" s="179"/>
      <c r="M32" s="179"/>
      <c r="N32" s="179"/>
      <c r="O32" s="179"/>
      <c r="P32" s="186"/>
    </row>
    <row r="33" spans="1:16" ht="15">
      <c r="A33" s="179"/>
      <c r="B33" s="179"/>
      <c r="C33" s="179"/>
      <c r="D33" s="179"/>
      <c r="E33" s="179"/>
      <c r="F33" s="179"/>
      <c r="G33" s="179"/>
      <c r="H33" s="179"/>
      <c r="I33" s="179"/>
      <c r="J33" s="179"/>
      <c r="K33" s="179"/>
      <c r="L33" s="179"/>
      <c r="M33" s="179"/>
      <c r="N33" s="179"/>
      <c r="O33" s="179"/>
      <c r="P33" s="186"/>
    </row>
    <row r="34" spans="1:16" ht="15">
      <c r="A34" s="179"/>
      <c r="B34" s="179"/>
      <c r="C34" s="179"/>
      <c r="D34" s="179"/>
      <c r="E34" s="179"/>
      <c r="F34" s="179"/>
      <c r="G34" s="179"/>
      <c r="H34" s="179"/>
      <c r="I34" s="179"/>
      <c r="J34" s="179"/>
      <c r="K34" s="179"/>
      <c r="L34" s="179"/>
      <c r="M34" s="179"/>
      <c r="N34" s="179"/>
      <c r="O34" s="179"/>
      <c r="P34" s="186"/>
    </row>
    <row r="35" spans="1:16" ht="15">
      <c r="A35" s="179"/>
      <c r="B35" s="179"/>
      <c r="C35" s="179"/>
      <c r="D35" s="179"/>
      <c r="E35" s="179"/>
      <c r="F35" s="179"/>
      <c r="G35" s="179"/>
      <c r="H35" s="179"/>
      <c r="I35" s="179"/>
      <c r="J35" s="179"/>
      <c r="K35" s="179"/>
      <c r="L35" s="179"/>
      <c r="M35" s="179"/>
      <c r="N35" s="179"/>
      <c r="O35" s="179"/>
      <c r="P35" s="186"/>
    </row>
    <row r="36" spans="1:16" ht="15">
      <c r="A36" s="179"/>
      <c r="B36" s="179"/>
      <c r="C36" s="179"/>
      <c r="D36" s="179"/>
      <c r="E36" s="179"/>
      <c r="F36" s="179"/>
      <c r="G36" s="179"/>
      <c r="H36" s="179"/>
      <c r="I36" s="179"/>
      <c r="J36" s="179"/>
      <c r="K36" s="179"/>
      <c r="L36" s="179"/>
      <c r="M36" s="179"/>
      <c r="N36" s="179"/>
      <c r="O36" s="179"/>
      <c r="P36" s="186"/>
    </row>
    <row r="37" spans="1:16" ht="15">
      <c r="A37" s="179"/>
      <c r="B37" s="179"/>
      <c r="C37" s="179"/>
      <c r="D37" s="179"/>
      <c r="E37" s="179"/>
      <c r="F37" s="179"/>
      <c r="G37" s="179"/>
      <c r="H37" s="179"/>
      <c r="I37" s="179"/>
      <c r="J37" s="179"/>
      <c r="K37" s="179"/>
      <c r="L37" s="179"/>
      <c r="M37" s="179"/>
      <c r="N37" s="179"/>
      <c r="O37" s="179"/>
      <c r="P37" s="186"/>
    </row>
    <row r="38" spans="1:16" ht="15">
      <c r="A38" s="179"/>
      <c r="B38" s="179"/>
      <c r="C38" s="179"/>
      <c r="D38" s="179"/>
      <c r="E38" s="179"/>
      <c r="F38" s="179"/>
      <c r="G38" s="179"/>
      <c r="H38" s="179"/>
      <c r="I38" s="179"/>
      <c r="J38" s="179"/>
      <c r="K38" s="179"/>
      <c r="L38" s="179"/>
      <c r="M38" s="179"/>
      <c r="N38" s="179"/>
      <c r="O38" s="179"/>
      <c r="P38" s="186"/>
    </row>
    <row r="39" spans="1:16" ht="15">
      <c r="A39" s="179"/>
      <c r="B39" s="179"/>
      <c r="C39" s="179"/>
      <c r="D39" s="179"/>
      <c r="E39" s="179"/>
      <c r="F39" s="179"/>
      <c r="G39" s="179"/>
      <c r="H39" s="179"/>
      <c r="I39" s="179"/>
      <c r="J39" s="179"/>
      <c r="K39" s="179"/>
      <c r="L39" s="179"/>
      <c r="M39" s="179"/>
      <c r="N39" s="179"/>
      <c r="O39" s="179"/>
      <c r="P39" s="186"/>
    </row>
    <row r="40" spans="1:16" ht="15">
      <c r="A40" s="179"/>
      <c r="B40" s="179"/>
      <c r="C40" s="179"/>
      <c r="D40" s="179"/>
      <c r="E40" s="179"/>
      <c r="F40" s="179"/>
      <c r="G40" s="179"/>
      <c r="H40" s="179"/>
      <c r="I40" s="179"/>
      <c r="J40" s="179"/>
      <c r="K40" s="179"/>
      <c r="L40" s="179"/>
      <c r="M40" s="179"/>
      <c r="N40" s="179"/>
      <c r="O40" s="179"/>
      <c r="P40" s="186"/>
    </row>
    <row r="41" spans="1:16" ht="15">
      <c r="A41" s="179"/>
      <c r="B41" s="179"/>
      <c r="C41" s="179"/>
      <c r="D41" s="179"/>
      <c r="E41" s="179"/>
      <c r="F41" s="179"/>
      <c r="G41" s="179"/>
      <c r="H41" s="179"/>
      <c r="I41" s="179"/>
      <c r="J41" s="179"/>
      <c r="K41" s="179"/>
      <c r="L41" s="179"/>
      <c r="M41" s="179"/>
      <c r="N41" s="179"/>
      <c r="O41" s="179"/>
      <c r="P41" s="186"/>
    </row>
    <row r="42" spans="1:16" ht="15">
      <c r="A42" s="179"/>
      <c r="B42" s="179"/>
      <c r="C42" s="179"/>
      <c r="D42" s="179"/>
      <c r="E42" s="179"/>
      <c r="F42" s="179"/>
      <c r="G42" s="179"/>
      <c r="H42" s="179"/>
      <c r="I42" s="179"/>
      <c r="J42" s="179"/>
      <c r="K42" s="179"/>
      <c r="L42" s="179"/>
      <c r="M42" s="179"/>
      <c r="N42" s="179"/>
      <c r="O42" s="179"/>
      <c r="P42" s="186"/>
    </row>
    <row r="43" spans="1:16" ht="15">
      <c r="A43" s="179"/>
      <c r="B43" s="179"/>
      <c r="C43" s="179"/>
      <c r="D43" s="179"/>
      <c r="E43" s="179"/>
      <c r="F43" s="179"/>
      <c r="G43" s="179"/>
      <c r="H43" s="179"/>
      <c r="I43" s="179"/>
      <c r="J43" s="179"/>
      <c r="K43" s="179"/>
      <c r="L43" s="179"/>
      <c r="M43" s="179"/>
      <c r="N43" s="179"/>
      <c r="O43" s="179"/>
      <c r="P43" s="186"/>
    </row>
    <row r="44" spans="1:16" ht="15">
      <c r="A44" s="179"/>
      <c r="B44" s="179"/>
      <c r="C44" s="179"/>
      <c r="D44" s="179"/>
      <c r="E44" s="179"/>
      <c r="F44" s="179"/>
      <c r="G44" s="179"/>
      <c r="H44" s="179"/>
      <c r="I44" s="179"/>
      <c r="J44" s="179"/>
      <c r="K44" s="179"/>
      <c r="L44" s="179"/>
      <c r="M44" s="179"/>
      <c r="N44" s="179"/>
      <c r="O44" s="179"/>
      <c r="P44" s="186"/>
    </row>
    <row r="45" spans="1:16" ht="15">
      <c r="A45" s="179"/>
      <c r="B45" s="179"/>
      <c r="C45" s="179"/>
      <c r="D45" s="179"/>
      <c r="E45" s="179"/>
      <c r="F45" s="179"/>
      <c r="G45" s="179"/>
      <c r="H45" s="179"/>
      <c r="I45" s="179"/>
      <c r="J45" s="179"/>
      <c r="K45" s="179"/>
      <c r="L45" s="179"/>
      <c r="M45" s="179"/>
      <c r="N45" s="179"/>
      <c r="O45" s="179"/>
      <c r="P45" s="186"/>
    </row>
    <row r="46" spans="1:16" ht="15">
      <c r="A46" s="179"/>
      <c r="B46" s="179"/>
      <c r="C46" s="179"/>
      <c r="D46" s="179"/>
      <c r="E46" s="179"/>
      <c r="F46" s="179"/>
      <c r="G46" s="179"/>
      <c r="H46" s="179"/>
      <c r="I46" s="179"/>
      <c r="J46" s="179"/>
      <c r="K46" s="179"/>
      <c r="L46" s="179"/>
      <c r="M46" s="179"/>
      <c r="N46" s="179"/>
      <c r="O46" s="179"/>
      <c r="P46" s="186"/>
    </row>
    <row r="47" spans="1:16" ht="15">
      <c r="A47" s="179"/>
      <c r="B47" s="179"/>
      <c r="C47" s="179"/>
      <c r="D47" s="179"/>
      <c r="E47" s="179"/>
      <c r="F47" s="179"/>
      <c r="G47" s="179"/>
      <c r="H47" s="179"/>
      <c r="I47" s="179"/>
      <c r="J47" s="179"/>
      <c r="K47" s="179"/>
      <c r="L47" s="179"/>
      <c r="M47" s="179"/>
      <c r="N47" s="179"/>
      <c r="O47" s="179"/>
      <c r="P47" s="186"/>
    </row>
    <row r="48" spans="1:16" ht="15">
      <c r="A48" s="179"/>
      <c r="B48" s="179"/>
      <c r="C48" s="179"/>
      <c r="D48" s="179"/>
      <c r="E48" s="179"/>
      <c r="F48" s="179"/>
      <c r="G48" s="179"/>
      <c r="H48" s="179"/>
      <c r="I48" s="179"/>
      <c r="J48" s="179"/>
      <c r="K48" s="179"/>
      <c r="L48" s="179"/>
      <c r="M48" s="179"/>
      <c r="N48" s="179"/>
      <c r="O48" s="179"/>
      <c r="P48" s="186"/>
    </row>
    <row r="49" spans="1:16" ht="15">
      <c r="A49" s="179"/>
      <c r="B49" s="179"/>
      <c r="C49" s="179"/>
      <c r="D49" s="179"/>
      <c r="E49" s="179"/>
      <c r="F49" s="179"/>
      <c r="G49" s="179"/>
      <c r="H49" s="179"/>
      <c r="I49" s="179"/>
      <c r="J49" s="179"/>
      <c r="K49" s="179"/>
      <c r="L49" s="179"/>
      <c r="M49" s="179"/>
      <c r="N49" s="179"/>
      <c r="O49" s="179"/>
      <c r="P49" s="186"/>
    </row>
    <row r="50" spans="1:16" ht="15">
      <c r="A50" s="179"/>
      <c r="B50" s="179"/>
      <c r="C50" s="179"/>
      <c r="D50" s="179"/>
      <c r="E50" s="179"/>
      <c r="F50" s="179"/>
      <c r="G50" s="179"/>
      <c r="H50" s="179"/>
      <c r="I50" s="179"/>
      <c r="J50" s="179"/>
      <c r="K50" s="179"/>
      <c r="L50" s="179"/>
      <c r="M50" s="179"/>
      <c r="N50" s="179"/>
      <c r="O50" s="179"/>
      <c r="P50" s="186"/>
    </row>
    <row r="51" spans="1:16" ht="15">
      <c r="A51" s="179"/>
      <c r="B51" s="179"/>
      <c r="C51" s="179"/>
      <c r="D51" s="179"/>
      <c r="E51" s="179"/>
      <c r="F51" s="179"/>
      <c r="G51" s="179"/>
      <c r="H51" s="179"/>
      <c r="I51" s="179"/>
      <c r="J51" s="179"/>
      <c r="K51" s="179"/>
      <c r="L51" s="179"/>
      <c r="M51" s="179"/>
      <c r="N51" s="179"/>
      <c r="O51" s="179"/>
      <c r="P51" s="186"/>
    </row>
    <row r="52" spans="1:16" ht="15">
      <c r="A52" s="179"/>
      <c r="B52" s="179"/>
      <c r="C52" s="179"/>
      <c r="D52" s="179"/>
      <c r="E52" s="179"/>
      <c r="F52" s="179"/>
      <c r="G52" s="179"/>
      <c r="H52" s="179"/>
      <c r="I52" s="179"/>
      <c r="J52" s="179"/>
      <c r="K52" s="179"/>
      <c r="L52" s="179"/>
      <c r="M52" s="179"/>
      <c r="N52" s="179"/>
      <c r="O52" s="179"/>
      <c r="P52" s="186"/>
    </row>
    <row r="53" spans="1:16" ht="15">
      <c r="A53" s="179"/>
      <c r="B53" s="179"/>
      <c r="C53" s="179"/>
      <c r="D53" s="179"/>
      <c r="E53" s="179"/>
      <c r="F53" s="179"/>
      <c r="G53" s="179"/>
      <c r="H53" s="179"/>
      <c r="I53" s="179"/>
      <c r="J53" s="179"/>
      <c r="K53" s="179"/>
      <c r="L53" s="179"/>
      <c r="M53" s="179"/>
      <c r="N53" s="179"/>
      <c r="O53" s="179"/>
      <c r="P53" s="186"/>
    </row>
    <row r="54" spans="1:16" ht="15">
      <c r="A54" s="179"/>
      <c r="B54" s="179"/>
      <c r="C54" s="179"/>
      <c r="D54" s="179"/>
      <c r="E54" s="179"/>
      <c r="F54" s="179"/>
      <c r="G54" s="179"/>
      <c r="H54" s="179"/>
      <c r="I54" s="179"/>
      <c r="J54" s="179"/>
      <c r="K54" s="179"/>
      <c r="L54" s="179"/>
      <c r="M54" s="179"/>
      <c r="N54" s="179"/>
      <c r="O54" s="179"/>
      <c r="P54" s="186"/>
    </row>
    <row r="55" spans="1:16" ht="15">
      <c r="A55" s="179"/>
      <c r="B55" s="179"/>
      <c r="C55" s="179"/>
      <c r="D55" s="179"/>
      <c r="E55" s="179"/>
      <c r="F55" s="179"/>
      <c r="G55" s="179"/>
      <c r="H55" s="179"/>
      <c r="I55" s="179"/>
      <c r="J55" s="179"/>
      <c r="K55" s="179"/>
      <c r="L55" s="179"/>
      <c r="M55" s="179"/>
      <c r="N55" s="179"/>
      <c r="O55" s="179"/>
      <c r="P55" s="186"/>
    </row>
    <row r="56" spans="1:16" ht="15">
      <c r="A56" s="179"/>
      <c r="B56" s="179"/>
      <c r="C56" s="179"/>
      <c r="D56" s="179"/>
      <c r="E56" s="179"/>
      <c r="F56" s="179"/>
      <c r="G56" s="179"/>
      <c r="H56" s="179"/>
      <c r="I56" s="179"/>
      <c r="J56" s="179"/>
      <c r="K56" s="179"/>
      <c r="L56" s="179"/>
      <c r="M56" s="179"/>
      <c r="N56" s="179"/>
      <c r="O56" s="179"/>
      <c r="P56" s="186"/>
    </row>
    <row r="57" spans="1:16" ht="15">
      <c r="A57" s="179"/>
      <c r="B57" s="179"/>
      <c r="C57" s="179"/>
      <c r="D57" s="179"/>
      <c r="E57" s="179"/>
      <c r="F57" s="179"/>
      <c r="G57" s="179"/>
      <c r="H57" s="179"/>
      <c r="I57" s="179"/>
      <c r="J57" s="179"/>
      <c r="K57" s="179"/>
      <c r="L57" s="179"/>
      <c r="M57" s="179"/>
      <c r="N57" s="179"/>
      <c r="O57" s="179"/>
      <c r="P57" s="186"/>
    </row>
    <row r="58" spans="1:16" ht="15">
      <c r="A58" s="179"/>
      <c r="B58" s="179"/>
      <c r="C58" s="179"/>
      <c r="D58" s="179"/>
      <c r="E58" s="179"/>
      <c r="F58" s="179"/>
      <c r="G58" s="179"/>
      <c r="H58" s="179"/>
      <c r="I58" s="179"/>
      <c r="J58" s="179"/>
      <c r="K58" s="179"/>
      <c r="L58" s="179"/>
      <c r="M58" s="179"/>
      <c r="N58" s="179"/>
      <c r="O58" s="179"/>
      <c r="P58" s="186"/>
    </row>
    <row r="59" spans="1:16" ht="15">
      <c r="A59" s="179"/>
      <c r="B59" s="179"/>
      <c r="C59" s="179"/>
      <c r="D59" s="179"/>
      <c r="E59" s="179"/>
      <c r="F59" s="179"/>
      <c r="G59" s="179"/>
      <c r="H59" s="179"/>
      <c r="I59" s="179"/>
      <c r="J59" s="179"/>
      <c r="K59" s="179"/>
      <c r="L59" s="179"/>
      <c r="M59" s="179"/>
      <c r="N59" s="179"/>
      <c r="O59" s="179"/>
      <c r="P59" s="186"/>
    </row>
    <row r="60" spans="1:16" ht="15">
      <c r="A60" s="179"/>
      <c r="B60" s="179"/>
      <c r="C60" s="179"/>
      <c r="D60" s="179"/>
      <c r="E60" s="179"/>
      <c r="F60" s="179"/>
      <c r="G60" s="179"/>
      <c r="H60" s="179"/>
      <c r="I60" s="179"/>
      <c r="J60" s="179"/>
      <c r="K60" s="179"/>
      <c r="L60" s="179"/>
      <c r="M60" s="179"/>
      <c r="N60" s="179"/>
      <c r="O60" s="179"/>
      <c r="P60" s="186"/>
    </row>
    <row r="61" spans="1:16" ht="15">
      <c r="A61" s="179"/>
      <c r="B61" s="179"/>
      <c r="C61" s="179"/>
      <c r="D61" s="179"/>
      <c r="E61" s="179"/>
      <c r="F61" s="179"/>
      <c r="G61" s="179"/>
      <c r="H61" s="179"/>
      <c r="I61" s="179"/>
      <c r="J61" s="179"/>
      <c r="K61" s="179"/>
      <c r="L61" s="179"/>
      <c r="M61" s="179"/>
      <c r="N61" s="179"/>
      <c r="O61" s="179"/>
      <c r="P61" s="186"/>
    </row>
    <row r="62" spans="1:16" ht="15">
      <c r="A62" s="179"/>
      <c r="B62" s="179"/>
      <c r="C62" s="179"/>
      <c r="D62" s="179"/>
      <c r="E62" s="179"/>
      <c r="F62" s="179"/>
      <c r="G62" s="179"/>
      <c r="H62" s="179"/>
      <c r="I62" s="179"/>
      <c r="J62" s="179"/>
      <c r="K62" s="179"/>
      <c r="L62" s="179"/>
      <c r="M62" s="179"/>
      <c r="N62" s="179"/>
      <c r="O62" s="179"/>
      <c r="P62" s="186"/>
    </row>
    <row r="63" spans="1:16" ht="15">
      <c r="A63" s="179"/>
      <c r="B63" s="179"/>
      <c r="C63" s="179"/>
      <c r="D63" s="179"/>
      <c r="E63" s="179"/>
      <c r="F63" s="179"/>
      <c r="G63" s="179"/>
      <c r="H63" s="179"/>
      <c r="I63" s="179"/>
      <c r="J63" s="179"/>
      <c r="K63" s="179"/>
      <c r="L63" s="179"/>
      <c r="M63" s="179"/>
      <c r="N63" s="179"/>
      <c r="O63" s="179"/>
      <c r="P63" s="186"/>
    </row>
    <row r="64" spans="1:16" ht="15">
      <c r="A64" s="179"/>
      <c r="B64" s="179"/>
      <c r="C64" s="179"/>
      <c r="D64" s="179"/>
      <c r="E64" s="179"/>
      <c r="F64" s="179"/>
      <c r="G64" s="179"/>
      <c r="H64" s="179"/>
      <c r="I64" s="179"/>
      <c r="J64" s="179"/>
      <c r="K64" s="179"/>
      <c r="L64" s="179"/>
      <c r="M64" s="179"/>
      <c r="N64" s="179"/>
      <c r="O64" s="179"/>
      <c r="P64" s="186"/>
    </row>
    <row r="65" spans="1:16" ht="15">
      <c r="A65" s="179"/>
      <c r="B65" s="179"/>
      <c r="C65" s="179"/>
      <c r="D65" s="179"/>
      <c r="E65" s="179"/>
      <c r="F65" s="179"/>
      <c r="G65" s="179"/>
      <c r="H65" s="179"/>
      <c r="I65" s="179"/>
      <c r="J65" s="179"/>
      <c r="K65" s="179"/>
      <c r="L65" s="179"/>
      <c r="M65" s="179"/>
      <c r="N65" s="179"/>
      <c r="O65" s="179"/>
      <c r="P65" s="186"/>
    </row>
    <row r="66" spans="1:16" ht="15">
      <c r="A66" s="179"/>
      <c r="B66" s="179"/>
      <c r="C66" s="179"/>
      <c r="D66" s="179"/>
      <c r="E66" s="179"/>
      <c r="F66" s="179"/>
      <c r="G66" s="179"/>
      <c r="H66" s="179"/>
      <c r="I66" s="179"/>
      <c r="J66" s="179"/>
      <c r="K66" s="179"/>
      <c r="L66" s="179"/>
      <c r="M66" s="179"/>
      <c r="N66" s="179"/>
      <c r="O66" s="179"/>
      <c r="P66" s="186"/>
    </row>
    <row r="67" spans="1:16" ht="15">
      <c r="A67" s="179"/>
      <c r="B67" s="179"/>
      <c r="C67" s="179"/>
      <c r="D67" s="179"/>
      <c r="E67" s="179"/>
      <c r="F67" s="179"/>
      <c r="G67" s="179"/>
      <c r="H67" s="179"/>
      <c r="I67" s="179"/>
      <c r="J67" s="179"/>
      <c r="K67" s="179"/>
      <c r="L67" s="179"/>
      <c r="M67" s="179"/>
      <c r="N67" s="179"/>
      <c r="O67" s="179"/>
      <c r="P67" s="186"/>
    </row>
    <row r="68" spans="1:16" ht="15">
      <c r="A68" s="179"/>
      <c r="B68" s="179"/>
      <c r="C68" s="179"/>
      <c r="D68" s="179"/>
      <c r="E68" s="179"/>
      <c r="F68" s="179"/>
      <c r="G68" s="179"/>
      <c r="H68" s="179"/>
      <c r="I68" s="179"/>
      <c r="J68" s="179"/>
      <c r="K68" s="179"/>
      <c r="L68" s="179"/>
      <c r="M68" s="179"/>
      <c r="N68" s="179"/>
      <c r="O68" s="179"/>
      <c r="P68" s="186"/>
    </row>
    <row r="69" spans="1:16" ht="15">
      <c r="A69" s="179"/>
      <c r="B69" s="179"/>
      <c r="C69" s="179"/>
      <c r="D69" s="179"/>
      <c r="E69" s="179"/>
      <c r="F69" s="179"/>
      <c r="G69" s="179"/>
      <c r="H69" s="179"/>
      <c r="I69" s="179"/>
      <c r="J69" s="179"/>
      <c r="K69" s="179"/>
      <c r="L69" s="179"/>
      <c r="M69" s="179"/>
      <c r="N69" s="179"/>
      <c r="O69" s="179"/>
      <c r="P69" s="186"/>
    </row>
    <row r="70" spans="1:16" ht="15">
      <c r="A70" s="179"/>
      <c r="B70" s="179"/>
      <c r="C70" s="179"/>
      <c r="D70" s="179"/>
      <c r="E70" s="179"/>
      <c r="F70" s="179"/>
      <c r="G70" s="179"/>
      <c r="H70" s="179"/>
      <c r="I70" s="179"/>
      <c r="J70" s="179"/>
      <c r="K70" s="179"/>
      <c r="L70" s="179"/>
      <c r="M70" s="179"/>
      <c r="N70" s="179"/>
      <c r="O70" s="179"/>
      <c r="P70" s="186"/>
    </row>
    <row r="71" spans="1:16" ht="15">
      <c r="A71" s="179"/>
      <c r="B71" s="179"/>
      <c r="C71" s="179"/>
      <c r="D71" s="179"/>
      <c r="E71" s="179"/>
      <c r="F71" s="179"/>
      <c r="G71" s="179"/>
      <c r="H71" s="179"/>
      <c r="I71" s="179"/>
      <c r="J71" s="179"/>
      <c r="K71" s="179"/>
      <c r="L71" s="179"/>
      <c r="M71" s="179"/>
      <c r="N71" s="179"/>
      <c r="O71" s="179"/>
      <c r="P71" s="186"/>
    </row>
    <row r="72" spans="1:16" ht="15">
      <c r="A72" s="179"/>
      <c r="B72" s="179"/>
      <c r="C72" s="179"/>
      <c r="D72" s="179"/>
      <c r="E72" s="179"/>
      <c r="F72" s="179"/>
      <c r="G72" s="179"/>
      <c r="H72" s="179"/>
      <c r="I72" s="179"/>
      <c r="J72" s="179"/>
      <c r="K72" s="179"/>
      <c r="L72" s="179"/>
      <c r="M72" s="179"/>
      <c r="N72" s="179"/>
      <c r="O72" s="179"/>
      <c r="P72" s="186"/>
    </row>
    <row r="73" spans="1:16" ht="15">
      <c r="A73" s="179"/>
      <c r="B73" s="179"/>
      <c r="C73" s="179"/>
      <c r="D73" s="179"/>
      <c r="E73" s="179"/>
      <c r="F73" s="179"/>
      <c r="G73" s="179"/>
      <c r="H73" s="179"/>
      <c r="I73" s="179"/>
      <c r="J73" s="179"/>
      <c r="K73" s="179"/>
      <c r="L73" s="179"/>
      <c r="M73" s="179"/>
      <c r="N73" s="179"/>
      <c r="O73" s="179"/>
      <c r="P73" s="186"/>
    </row>
    <row r="74" spans="1:16" ht="15">
      <c r="A74" s="179"/>
      <c r="B74" s="179"/>
      <c r="C74" s="179"/>
      <c r="D74" s="179"/>
      <c r="E74" s="179"/>
      <c r="F74" s="179"/>
      <c r="G74" s="179"/>
      <c r="H74" s="179"/>
      <c r="I74" s="179"/>
      <c r="J74" s="179"/>
      <c r="K74" s="179"/>
      <c r="L74" s="179"/>
      <c r="M74" s="179"/>
      <c r="N74" s="179"/>
      <c r="O74" s="179"/>
      <c r="P74" s="186"/>
    </row>
    <row r="75" spans="1:16" ht="15">
      <c r="A75" s="179"/>
      <c r="B75" s="179"/>
      <c r="C75" s="179"/>
      <c r="D75" s="179"/>
      <c r="E75" s="179"/>
      <c r="F75" s="179"/>
      <c r="G75" s="179"/>
      <c r="H75" s="179"/>
      <c r="I75" s="179"/>
      <c r="J75" s="179"/>
      <c r="K75" s="179"/>
      <c r="L75" s="179"/>
      <c r="M75" s="179"/>
      <c r="N75" s="179"/>
      <c r="O75" s="179"/>
      <c r="P75" s="186"/>
    </row>
    <row r="76" spans="1:16" ht="14.25">
      <c r="A76" s="187"/>
      <c r="B76" s="187"/>
      <c r="C76" s="187"/>
      <c r="D76" s="187"/>
      <c r="E76" s="187"/>
      <c r="F76" s="187"/>
      <c r="G76" s="187"/>
      <c r="H76" s="187"/>
      <c r="I76" s="187"/>
      <c r="J76" s="187"/>
      <c r="K76" s="187"/>
      <c r="L76" s="187"/>
      <c r="M76" s="187"/>
      <c r="N76" s="187"/>
      <c r="O76" s="187"/>
      <c r="P76" s="186"/>
    </row>
    <row r="77" spans="1:16" ht="14.25">
      <c r="A77" s="187"/>
      <c r="B77" s="187"/>
      <c r="C77" s="187"/>
      <c r="D77" s="187"/>
      <c r="E77" s="187"/>
      <c r="F77" s="187"/>
      <c r="G77" s="187"/>
      <c r="H77" s="187"/>
      <c r="I77" s="187"/>
      <c r="J77" s="187"/>
      <c r="K77" s="187"/>
      <c r="L77" s="187"/>
      <c r="M77" s="187"/>
      <c r="N77" s="187"/>
      <c r="O77" s="187"/>
      <c r="P77" s="186"/>
    </row>
    <row r="78" spans="1:16" ht="14.25">
      <c r="A78" s="187"/>
      <c r="B78" s="187"/>
      <c r="C78" s="187"/>
      <c r="D78" s="187"/>
      <c r="E78" s="187"/>
      <c r="F78" s="187"/>
      <c r="G78" s="187"/>
      <c r="H78" s="187"/>
      <c r="I78" s="187"/>
      <c r="J78" s="187"/>
      <c r="K78" s="187"/>
      <c r="L78" s="187"/>
      <c r="M78" s="187"/>
      <c r="N78" s="187"/>
      <c r="O78" s="187"/>
      <c r="P78" s="186"/>
    </row>
    <row r="79" spans="1:16" ht="14.25">
      <c r="A79" s="187"/>
      <c r="B79" s="187"/>
      <c r="C79" s="187"/>
      <c r="D79" s="187"/>
      <c r="E79" s="187"/>
      <c r="F79" s="187"/>
      <c r="G79" s="187"/>
      <c r="H79" s="187"/>
      <c r="I79" s="187"/>
      <c r="J79" s="187"/>
      <c r="K79" s="187"/>
      <c r="L79" s="187"/>
      <c r="M79" s="187"/>
      <c r="N79" s="187"/>
      <c r="O79" s="187"/>
      <c r="P79" s="186"/>
    </row>
    <row r="80" spans="1:16" ht="14.25">
      <c r="A80" s="187"/>
      <c r="B80" s="187"/>
      <c r="C80" s="187"/>
      <c r="D80" s="187"/>
      <c r="E80" s="187"/>
      <c r="F80" s="187"/>
      <c r="G80" s="187"/>
      <c r="H80" s="187"/>
      <c r="I80" s="187"/>
      <c r="J80" s="187"/>
      <c r="K80" s="187"/>
      <c r="L80" s="187"/>
      <c r="M80" s="187"/>
      <c r="N80" s="187"/>
      <c r="O80" s="187"/>
      <c r="P80" s="186"/>
    </row>
    <row r="81" spans="1:15" ht="14.25">
      <c r="A81" s="102"/>
      <c r="B81" s="102"/>
      <c r="C81" s="102"/>
      <c r="D81" s="102"/>
      <c r="E81" s="102"/>
      <c r="F81" s="102"/>
      <c r="G81" s="102"/>
      <c r="H81" s="102"/>
      <c r="I81" s="102"/>
      <c r="J81" s="102"/>
      <c r="K81" s="102"/>
      <c r="L81" s="102"/>
      <c r="M81" s="102"/>
      <c r="N81" s="102"/>
      <c r="O81" s="102"/>
    </row>
    <row r="82" spans="1:15" ht="14.25">
      <c r="A82" s="102"/>
      <c r="B82" s="102"/>
      <c r="C82" s="102"/>
      <c r="D82" s="102"/>
      <c r="E82" s="102"/>
      <c r="F82" s="102"/>
      <c r="G82" s="102"/>
      <c r="H82" s="102"/>
      <c r="I82" s="102"/>
      <c r="J82" s="102"/>
      <c r="K82" s="102"/>
      <c r="L82" s="102"/>
      <c r="M82" s="102"/>
      <c r="N82" s="102"/>
      <c r="O82" s="102"/>
    </row>
    <row r="83" spans="1:15" ht="14.25">
      <c r="A83" s="102"/>
      <c r="B83" s="102"/>
      <c r="C83" s="102"/>
      <c r="D83" s="102"/>
      <c r="E83" s="102"/>
      <c r="F83" s="102"/>
      <c r="G83" s="102"/>
      <c r="H83" s="102"/>
      <c r="I83" s="102"/>
      <c r="J83" s="102"/>
      <c r="K83" s="102"/>
      <c r="L83" s="102"/>
      <c r="M83" s="102"/>
      <c r="N83" s="102"/>
      <c r="O83" s="102"/>
    </row>
    <row r="84" spans="1:15" ht="14.25">
      <c r="A84" s="102"/>
      <c r="B84" s="102"/>
      <c r="C84" s="102"/>
      <c r="D84" s="102"/>
      <c r="E84" s="102"/>
      <c r="F84" s="102"/>
      <c r="G84" s="102"/>
      <c r="H84" s="102"/>
      <c r="I84" s="102"/>
      <c r="J84" s="102"/>
      <c r="K84" s="102"/>
      <c r="L84" s="102"/>
      <c r="M84" s="102"/>
      <c r="N84" s="102"/>
      <c r="O84" s="102"/>
    </row>
    <row r="85" spans="1:15" ht="14.25">
      <c r="A85" s="102"/>
      <c r="B85" s="102"/>
      <c r="C85" s="102"/>
      <c r="D85" s="102"/>
      <c r="E85" s="102"/>
      <c r="F85" s="102"/>
      <c r="G85" s="102"/>
      <c r="H85" s="102"/>
      <c r="I85" s="102"/>
      <c r="J85" s="102"/>
      <c r="K85" s="102"/>
      <c r="L85" s="102"/>
      <c r="M85" s="102"/>
      <c r="N85" s="102"/>
      <c r="O85" s="102"/>
    </row>
    <row r="86" spans="1:15" ht="14.25">
      <c r="A86" s="102"/>
      <c r="B86" s="102"/>
      <c r="C86" s="102"/>
      <c r="D86" s="102"/>
      <c r="E86" s="102"/>
      <c r="F86" s="102"/>
      <c r="G86" s="102"/>
      <c r="H86" s="102"/>
      <c r="I86" s="102"/>
      <c r="J86" s="102"/>
      <c r="K86" s="102"/>
      <c r="L86" s="102"/>
      <c r="M86" s="102"/>
      <c r="N86" s="102"/>
      <c r="O86" s="102"/>
    </row>
    <row r="87" spans="1:15" ht="14.25">
      <c r="A87" s="102"/>
      <c r="B87" s="102"/>
      <c r="C87" s="102"/>
      <c r="D87" s="102"/>
      <c r="E87" s="102"/>
      <c r="F87" s="102"/>
      <c r="G87" s="102"/>
      <c r="H87" s="102"/>
      <c r="I87" s="102"/>
      <c r="J87" s="102"/>
      <c r="K87" s="102"/>
      <c r="L87" s="102"/>
      <c r="M87" s="102"/>
      <c r="N87" s="102"/>
      <c r="O87" s="102"/>
    </row>
    <row r="88" spans="1:15" ht="14.25">
      <c r="A88" s="102"/>
      <c r="B88" s="102"/>
      <c r="C88" s="102"/>
      <c r="D88" s="102"/>
      <c r="E88" s="102"/>
      <c r="F88" s="102"/>
      <c r="G88" s="102"/>
      <c r="H88" s="102"/>
      <c r="I88" s="102"/>
      <c r="J88" s="102"/>
      <c r="K88" s="102"/>
      <c r="L88" s="102"/>
      <c r="M88" s="102"/>
      <c r="N88" s="102"/>
      <c r="O88" s="102"/>
    </row>
    <row r="89" spans="1:15" ht="14.25">
      <c r="A89" s="102"/>
      <c r="B89" s="102"/>
      <c r="C89" s="102"/>
      <c r="D89" s="102"/>
      <c r="E89" s="102"/>
      <c r="F89" s="102"/>
      <c r="G89" s="102"/>
      <c r="H89" s="102"/>
      <c r="I89" s="102"/>
      <c r="J89" s="102"/>
      <c r="K89" s="102"/>
      <c r="L89" s="102"/>
      <c r="M89" s="102"/>
      <c r="N89" s="102"/>
      <c r="O89" s="102"/>
    </row>
    <row r="90" spans="1:15" ht="14.25">
      <c r="A90" s="102"/>
      <c r="B90" s="102"/>
      <c r="C90" s="102"/>
      <c r="D90" s="102"/>
      <c r="E90" s="102"/>
      <c r="F90" s="102"/>
      <c r="G90" s="102"/>
      <c r="H90" s="102"/>
      <c r="I90" s="102"/>
      <c r="J90" s="102"/>
      <c r="K90" s="102"/>
      <c r="L90" s="102"/>
      <c r="M90" s="102"/>
      <c r="N90" s="102"/>
      <c r="O90" s="102"/>
    </row>
  </sheetData>
  <mergeCells count="8">
    <mergeCell ref="A29:C29"/>
    <mergeCell ref="A30:C30"/>
    <mergeCell ref="A3:Q3"/>
    <mergeCell ref="A1:Q1"/>
    <mergeCell ref="A2:Q2"/>
    <mergeCell ref="A28:C28"/>
    <mergeCell ref="P4:Q4"/>
    <mergeCell ref="A5:E5"/>
  </mergeCells>
  <phoneticPr fontId="55" type="noConversion"/>
  <printOptions horizontalCentered="1"/>
  <pageMargins left="0.59055118110236227" right="0.59055118110236227" top="0.86614173228346458" bottom="0.86614173228346458" header="0.47244094488188981" footer="0.59055118110236227"/>
  <pageSetup paperSize="9" scale="87" fitToHeight="0" orientation="landscape" blackAndWhite="1" r:id="rId1"/>
  <headerFooter scaleWithDoc="0">
    <oddFooter>&amp;L&amp;"宋体,常规"&amp;11被评估单位填表人：
填表日期：2015年  月&amp;R&amp;"宋体,常规"&amp;11评估人员：</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FF0000"/>
    <pageSetUpPr fitToPage="1"/>
  </sheetPr>
  <dimension ref="A1:R91"/>
  <sheetViews>
    <sheetView view="pageBreakPreview" topLeftCell="A12" zoomScaleNormal="100" zoomScaleSheetLayoutView="100" workbookViewId="0">
      <selection activeCell="P42" sqref="P42"/>
    </sheetView>
  </sheetViews>
  <sheetFormatPr defaultColWidth="9" defaultRowHeight="12.75"/>
  <cols>
    <col min="1" max="1" width="6.375" style="2" customWidth="1"/>
    <col min="2" max="2" width="9.875" style="2" customWidth="1"/>
    <col min="3" max="3" width="9.5" style="2" customWidth="1"/>
    <col min="4" max="4" width="6.75" style="2" customWidth="1"/>
    <col min="5" max="5" width="12.625" style="2" customWidth="1"/>
    <col min="6" max="6" width="8.5" style="2" customWidth="1"/>
    <col min="7" max="7" width="4.875" style="2" customWidth="1"/>
    <col min="8" max="8" width="4.625" style="2" customWidth="1"/>
    <col min="9" max="9" width="5.625" style="2" customWidth="1"/>
    <col min="10" max="10" width="4.75" style="2" customWidth="1"/>
    <col min="11" max="11" width="6.75" style="2" customWidth="1"/>
    <col min="12" max="12" width="16.375" style="2" customWidth="1"/>
    <col min="13" max="13" width="12" style="2" customWidth="1"/>
    <col min="14" max="14" width="10.875" style="2" customWidth="1"/>
    <col min="15" max="15" width="9.5" style="2" customWidth="1"/>
    <col min="16" max="16" width="7.5" style="2" customWidth="1"/>
    <col min="17" max="17" width="7.875" style="2" customWidth="1"/>
    <col min="18" max="16384" width="9" style="2"/>
  </cols>
  <sheetData>
    <row r="1" spans="1:18" s="15" customFormat="1" ht="25.5" customHeight="1">
      <c r="A1" s="519" t="s">
        <v>267</v>
      </c>
      <c r="B1" s="519"/>
      <c r="C1" s="519"/>
      <c r="D1" s="519"/>
      <c r="E1" s="519"/>
      <c r="F1" s="519"/>
      <c r="G1" s="519"/>
      <c r="H1" s="519"/>
      <c r="I1" s="519"/>
      <c r="J1" s="519"/>
      <c r="K1" s="519"/>
      <c r="L1" s="519"/>
      <c r="M1" s="519"/>
      <c r="N1" s="519"/>
      <c r="O1" s="519"/>
      <c r="P1" s="519"/>
      <c r="Q1" s="519"/>
      <c r="R1" s="1"/>
    </row>
    <row r="2" spans="1:18" s="15" customFormat="1" ht="18.75" customHeight="1">
      <c r="A2" s="561" t="s">
        <v>506</v>
      </c>
      <c r="B2" s="561"/>
      <c r="C2" s="561"/>
      <c r="D2" s="561"/>
      <c r="E2" s="561"/>
      <c r="F2" s="561"/>
      <c r="G2" s="561"/>
      <c r="H2" s="561"/>
      <c r="I2" s="561"/>
      <c r="J2" s="561"/>
      <c r="K2" s="561"/>
      <c r="L2" s="561"/>
      <c r="M2" s="561"/>
      <c r="N2" s="561"/>
      <c r="O2" s="561"/>
      <c r="P2" s="592"/>
      <c r="Q2" s="592"/>
      <c r="R2" s="1"/>
    </row>
    <row r="3" spans="1:18" ht="14.1" customHeight="1">
      <c r="A3" s="518" t="str">
        <f>公用信息!A8</f>
        <v>评估基准日：2018年11月30日</v>
      </c>
      <c r="B3" s="518"/>
      <c r="C3" s="518"/>
      <c r="D3" s="518"/>
      <c r="E3" s="518"/>
      <c r="F3" s="518"/>
      <c r="G3" s="518"/>
      <c r="H3" s="518"/>
      <c r="I3" s="518"/>
      <c r="J3" s="518"/>
      <c r="K3" s="537"/>
      <c r="L3" s="537"/>
      <c r="M3" s="537"/>
      <c r="N3" s="537"/>
      <c r="O3" s="537"/>
      <c r="P3" s="553"/>
      <c r="Q3" s="553"/>
    </row>
    <row r="4" spans="1:18" ht="12" customHeight="1">
      <c r="A4" s="90"/>
      <c r="B4" s="91"/>
      <c r="C4" s="91"/>
      <c r="D4" s="91"/>
      <c r="E4" s="91"/>
      <c r="F4" s="91"/>
      <c r="G4" s="91"/>
      <c r="H4" s="91"/>
      <c r="I4" s="91"/>
      <c r="J4" s="91"/>
      <c r="K4" s="157"/>
      <c r="L4" s="157"/>
      <c r="M4" s="157"/>
      <c r="N4" s="157"/>
      <c r="O4" s="157"/>
      <c r="P4" s="86"/>
      <c r="Q4" s="87" t="s">
        <v>282</v>
      </c>
    </row>
    <row r="5" spans="1:18" ht="13.5" customHeight="1">
      <c r="A5" s="580" t="str">
        <f>公用信息!A5</f>
        <v>被评估单位：中国劳动关系学院</v>
      </c>
      <c r="B5" s="580"/>
      <c r="C5" s="580"/>
      <c r="D5" s="580"/>
      <c r="E5" s="580"/>
      <c r="F5" s="179"/>
      <c r="G5" s="179"/>
      <c r="H5" s="179"/>
      <c r="I5" s="179"/>
      <c r="J5" s="179"/>
      <c r="K5" s="179"/>
      <c r="L5" s="179"/>
      <c r="M5" s="179"/>
      <c r="N5" s="179"/>
      <c r="O5" s="179"/>
      <c r="P5" s="196"/>
      <c r="Q5" s="101" t="s">
        <v>0</v>
      </c>
    </row>
    <row r="6" spans="1:18" s="1" customFormat="1" ht="35.25" customHeight="1">
      <c r="A6" s="176" t="s">
        <v>36</v>
      </c>
      <c r="B6" s="348" t="s">
        <v>421</v>
      </c>
      <c r="C6" s="349" t="s">
        <v>422</v>
      </c>
      <c r="D6" s="350" t="s">
        <v>821</v>
      </c>
      <c r="E6" s="348" t="s">
        <v>423</v>
      </c>
      <c r="F6" s="348" t="s">
        <v>396</v>
      </c>
      <c r="G6" s="348" t="s">
        <v>424</v>
      </c>
      <c r="H6" s="348" t="s">
        <v>425</v>
      </c>
      <c r="I6" s="348" t="s">
        <v>426</v>
      </c>
      <c r="J6" s="348" t="s">
        <v>427</v>
      </c>
      <c r="K6" s="348" t="s">
        <v>428</v>
      </c>
      <c r="L6" s="348" t="s">
        <v>507</v>
      </c>
      <c r="M6" s="351" t="s">
        <v>51</v>
      </c>
      <c r="N6" s="348" t="s">
        <v>52</v>
      </c>
      <c r="O6" s="348" t="s">
        <v>321</v>
      </c>
      <c r="P6" s="301" t="s">
        <v>53</v>
      </c>
      <c r="Q6" s="107" t="s">
        <v>27</v>
      </c>
    </row>
    <row r="7" spans="1:18" ht="16.5" customHeight="1">
      <c r="A7" s="176"/>
      <c r="B7" s="176"/>
      <c r="C7" s="220"/>
      <c r="D7" s="220"/>
      <c r="E7" s="188"/>
      <c r="F7" s="189"/>
      <c r="G7" s="176"/>
      <c r="H7" s="176"/>
      <c r="I7" s="176"/>
      <c r="J7" s="176"/>
      <c r="K7" s="178"/>
      <c r="L7" s="328"/>
      <c r="M7" s="328"/>
      <c r="N7" s="328"/>
      <c r="O7" s="328">
        <f>N7-M7</f>
        <v>0</v>
      </c>
      <c r="P7" s="328" t="str">
        <f>IF(M7=0,"",O7/M7*100)</f>
        <v/>
      </c>
      <c r="Q7" s="284"/>
    </row>
    <row r="8" spans="1:18" ht="16.5" customHeight="1">
      <c r="A8" s="176"/>
      <c r="B8" s="176"/>
      <c r="C8" s="220"/>
      <c r="D8" s="220"/>
      <c r="E8" s="188"/>
      <c r="F8" s="189"/>
      <c r="G8" s="176"/>
      <c r="H8" s="176"/>
      <c r="I8" s="176"/>
      <c r="J8" s="176"/>
      <c r="K8" s="178"/>
      <c r="L8" s="328"/>
      <c r="M8" s="328"/>
      <c r="N8" s="328"/>
      <c r="O8" s="328">
        <f t="shared" ref="O8:O31" si="0">N8-M8</f>
        <v>0</v>
      </c>
      <c r="P8" s="328" t="str">
        <f t="shared" ref="P8:P32" si="1">IF(M8=0,"",O8/M8*100)</f>
        <v/>
      </c>
      <c r="Q8" s="284"/>
    </row>
    <row r="9" spans="1:18" ht="16.5" customHeight="1">
      <c r="A9" s="176"/>
      <c r="B9" s="176"/>
      <c r="C9" s="220"/>
      <c r="D9" s="220"/>
      <c r="E9" s="188"/>
      <c r="F9" s="189"/>
      <c r="G9" s="176"/>
      <c r="H9" s="176"/>
      <c r="I9" s="176"/>
      <c r="J9" s="176"/>
      <c r="K9" s="178"/>
      <c r="L9" s="328"/>
      <c r="M9" s="328"/>
      <c r="N9" s="328"/>
      <c r="O9" s="328">
        <f t="shared" si="0"/>
        <v>0</v>
      </c>
      <c r="P9" s="328" t="str">
        <f t="shared" si="1"/>
        <v/>
      </c>
      <c r="Q9" s="284"/>
    </row>
    <row r="10" spans="1:18" ht="16.5" customHeight="1">
      <c r="A10" s="176"/>
      <c r="B10" s="176"/>
      <c r="C10" s="220"/>
      <c r="D10" s="220"/>
      <c r="E10" s="188"/>
      <c r="F10" s="189"/>
      <c r="G10" s="176"/>
      <c r="H10" s="176"/>
      <c r="I10" s="176"/>
      <c r="J10" s="176"/>
      <c r="K10" s="178"/>
      <c r="L10" s="328"/>
      <c r="M10" s="328"/>
      <c r="N10" s="328"/>
      <c r="O10" s="328">
        <f t="shared" si="0"/>
        <v>0</v>
      </c>
      <c r="P10" s="328" t="str">
        <f t="shared" si="1"/>
        <v/>
      </c>
      <c r="Q10" s="284"/>
    </row>
    <row r="11" spans="1:18" ht="16.5" customHeight="1">
      <c r="A11" s="176"/>
      <c r="B11" s="176"/>
      <c r="C11" s="220"/>
      <c r="D11" s="220"/>
      <c r="E11" s="188"/>
      <c r="F11" s="189"/>
      <c r="G11" s="176"/>
      <c r="H11" s="176"/>
      <c r="I11" s="176"/>
      <c r="J11" s="176"/>
      <c r="K11" s="178"/>
      <c r="L11" s="328"/>
      <c r="M11" s="328"/>
      <c r="N11" s="328"/>
      <c r="O11" s="328">
        <f t="shared" si="0"/>
        <v>0</v>
      </c>
      <c r="P11" s="328" t="str">
        <f t="shared" si="1"/>
        <v/>
      </c>
      <c r="Q11" s="284"/>
    </row>
    <row r="12" spans="1:18" ht="16.5" customHeight="1">
      <c r="A12" s="298"/>
      <c r="B12" s="298"/>
      <c r="C12" s="220"/>
      <c r="D12" s="220"/>
      <c r="E12" s="188"/>
      <c r="F12" s="189"/>
      <c r="G12" s="298"/>
      <c r="H12" s="298"/>
      <c r="I12" s="298"/>
      <c r="J12" s="298"/>
      <c r="K12" s="178"/>
      <c r="L12" s="328"/>
      <c r="M12" s="328"/>
      <c r="N12" s="328"/>
      <c r="O12" s="328">
        <f t="shared" si="0"/>
        <v>0</v>
      </c>
      <c r="P12" s="328" t="str">
        <f t="shared" si="1"/>
        <v/>
      </c>
      <c r="Q12" s="284"/>
    </row>
    <row r="13" spans="1:18" ht="16.5" customHeight="1">
      <c r="A13" s="298"/>
      <c r="B13" s="298"/>
      <c r="C13" s="220"/>
      <c r="D13" s="220"/>
      <c r="E13" s="188"/>
      <c r="F13" s="189"/>
      <c r="G13" s="298"/>
      <c r="H13" s="298"/>
      <c r="I13" s="298"/>
      <c r="J13" s="298"/>
      <c r="K13" s="178"/>
      <c r="L13" s="328"/>
      <c r="M13" s="328"/>
      <c r="N13" s="328"/>
      <c r="O13" s="328">
        <f t="shared" si="0"/>
        <v>0</v>
      </c>
      <c r="P13" s="328" t="str">
        <f t="shared" si="1"/>
        <v/>
      </c>
      <c r="Q13" s="284"/>
    </row>
    <row r="14" spans="1:18" ht="16.5" customHeight="1">
      <c r="A14" s="298"/>
      <c r="B14" s="298"/>
      <c r="C14" s="220"/>
      <c r="D14" s="220"/>
      <c r="E14" s="188"/>
      <c r="F14" s="189"/>
      <c r="G14" s="298"/>
      <c r="H14" s="298"/>
      <c r="I14" s="298"/>
      <c r="J14" s="298"/>
      <c r="K14" s="178"/>
      <c r="L14" s="328"/>
      <c r="M14" s="328"/>
      <c r="N14" s="328"/>
      <c r="O14" s="328">
        <f t="shared" si="0"/>
        <v>0</v>
      </c>
      <c r="P14" s="328" t="str">
        <f t="shared" si="1"/>
        <v/>
      </c>
      <c r="Q14" s="284"/>
    </row>
    <row r="15" spans="1:18" ht="16.5" customHeight="1">
      <c r="A15" s="298"/>
      <c r="B15" s="298"/>
      <c r="C15" s="220"/>
      <c r="D15" s="220"/>
      <c r="E15" s="188"/>
      <c r="F15" s="189"/>
      <c r="G15" s="298"/>
      <c r="H15" s="298"/>
      <c r="I15" s="298"/>
      <c r="J15" s="298"/>
      <c r="K15" s="178"/>
      <c r="L15" s="328"/>
      <c r="M15" s="328"/>
      <c r="N15" s="328"/>
      <c r="O15" s="328">
        <f t="shared" si="0"/>
        <v>0</v>
      </c>
      <c r="P15" s="328" t="str">
        <f t="shared" si="1"/>
        <v/>
      </c>
      <c r="Q15" s="284"/>
    </row>
    <row r="16" spans="1:18" ht="16.5" customHeight="1">
      <c r="A16" s="298"/>
      <c r="B16" s="298"/>
      <c r="C16" s="220"/>
      <c r="D16" s="220"/>
      <c r="E16" s="188"/>
      <c r="F16" s="189"/>
      <c r="G16" s="298"/>
      <c r="H16" s="298"/>
      <c r="I16" s="298"/>
      <c r="J16" s="298"/>
      <c r="K16" s="178"/>
      <c r="L16" s="328"/>
      <c r="M16" s="328"/>
      <c r="N16" s="328"/>
      <c r="O16" s="328">
        <f t="shared" si="0"/>
        <v>0</v>
      </c>
      <c r="P16" s="328" t="str">
        <f t="shared" si="1"/>
        <v/>
      </c>
      <c r="Q16" s="284"/>
    </row>
    <row r="17" spans="1:17" ht="16.5" customHeight="1">
      <c r="A17" s="176"/>
      <c r="B17" s="176"/>
      <c r="C17" s="220"/>
      <c r="D17" s="220"/>
      <c r="E17" s="188"/>
      <c r="F17" s="189"/>
      <c r="G17" s="176"/>
      <c r="H17" s="176"/>
      <c r="I17" s="176"/>
      <c r="J17" s="176"/>
      <c r="K17" s="178"/>
      <c r="L17" s="328"/>
      <c r="M17" s="328"/>
      <c r="N17" s="328"/>
      <c r="O17" s="328">
        <f t="shared" si="0"/>
        <v>0</v>
      </c>
      <c r="P17" s="328" t="str">
        <f t="shared" si="1"/>
        <v/>
      </c>
      <c r="Q17" s="284"/>
    </row>
    <row r="18" spans="1:17" ht="16.5" customHeight="1">
      <c r="A18" s="176"/>
      <c r="B18" s="176"/>
      <c r="C18" s="220"/>
      <c r="D18" s="220"/>
      <c r="E18" s="188"/>
      <c r="F18" s="189"/>
      <c r="G18" s="176"/>
      <c r="H18" s="176"/>
      <c r="I18" s="176"/>
      <c r="J18" s="176"/>
      <c r="K18" s="178"/>
      <c r="L18" s="328"/>
      <c r="M18" s="328"/>
      <c r="N18" s="328"/>
      <c r="O18" s="328">
        <f t="shared" si="0"/>
        <v>0</v>
      </c>
      <c r="P18" s="328" t="str">
        <f t="shared" si="1"/>
        <v/>
      </c>
      <c r="Q18" s="284"/>
    </row>
    <row r="19" spans="1:17" ht="16.5" customHeight="1">
      <c r="A19" s="176"/>
      <c r="B19" s="176"/>
      <c r="C19" s="220"/>
      <c r="D19" s="220"/>
      <c r="E19" s="188"/>
      <c r="F19" s="189"/>
      <c r="G19" s="176"/>
      <c r="H19" s="176"/>
      <c r="I19" s="176"/>
      <c r="J19" s="176"/>
      <c r="K19" s="178"/>
      <c r="L19" s="328"/>
      <c r="M19" s="328"/>
      <c r="N19" s="328"/>
      <c r="O19" s="328">
        <f t="shared" si="0"/>
        <v>0</v>
      </c>
      <c r="P19" s="328" t="str">
        <f t="shared" si="1"/>
        <v/>
      </c>
      <c r="Q19" s="284"/>
    </row>
    <row r="20" spans="1:17" ht="16.5" customHeight="1">
      <c r="A20" s="176"/>
      <c r="B20" s="176"/>
      <c r="C20" s="220"/>
      <c r="D20" s="220"/>
      <c r="E20" s="188"/>
      <c r="F20" s="189"/>
      <c r="G20" s="176"/>
      <c r="H20" s="176"/>
      <c r="I20" s="176"/>
      <c r="J20" s="176"/>
      <c r="K20" s="178"/>
      <c r="L20" s="328"/>
      <c r="M20" s="328"/>
      <c r="N20" s="328"/>
      <c r="O20" s="328">
        <f t="shared" si="0"/>
        <v>0</v>
      </c>
      <c r="P20" s="328" t="str">
        <f t="shared" si="1"/>
        <v/>
      </c>
      <c r="Q20" s="284"/>
    </row>
    <row r="21" spans="1:17" ht="16.5" customHeight="1">
      <c r="A21" s="176"/>
      <c r="B21" s="176"/>
      <c r="C21" s="220"/>
      <c r="D21" s="220"/>
      <c r="E21" s="188"/>
      <c r="F21" s="189"/>
      <c r="G21" s="176"/>
      <c r="H21" s="176"/>
      <c r="I21" s="176"/>
      <c r="J21" s="176"/>
      <c r="K21" s="178"/>
      <c r="L21" s="328"/>
      <c r="M21" s="328"/>
      <c r="N21" s="328"/>
      <c r="O21" s="328">
        <f t="shared" si="0"/>
        <v>0</v>
      </c>
      <c r="P21" s="328" t="str">
        <f t="shared" si="1"/>
        <v/>
      </c>
      <c r="Q21" s="284"/>
    </row>
    <row r="22" spans="1:17" ht="16.5" customHeight="1">
      <c r="A22" s="176"/>
      <c r="B22" s="176"/>
      <c r="C22" s="220"/>
      <c r="D22" s="220"/>
      <c r="E22" s="188"/>
      <c r="F22" s="189"/>
      <c r="G22" s="176"/>
      <c r="H22" s="176"/>
      <c r="I22" s="176"/>
      <c r="J22" s="176"/>
      <c r="K22" s="178"/>
      <c r="L22" s="328"/>
      <c r="M22" s="328"/>
      <c r="N22" s="328"/>
      <c r="O22" s="328">
        <f t="shared" si="0"/>
        <v>0</v>
      </c>
      <c r="P22" s="328" t="str">
        <f t="shared" si="1"/>
        <v/>
      </c>
      <c r="Q22" s="284"/>
    </row>
    <row r="23" spans="1:17" ht="16.5" customHeight="1">
      <c r="A23" s="176"/>
      <c r="B23" s="176"/>
      <c r="C23" s="220"/>
      <c r="D23" s="220"/>
      <c r="E23" s="188"/>
      <c r="F23" s="189"/>
      <c r="G23" s="176"/>
      <c r="H23" s="176"/>
      <c r="I23" s="176"/>
      <c r="J23" s="176"/>
      <c r="K23" s="178"/>
      <c r="L23" s="328"/>
      <c r="M23" s="328"/>
      <c r="N23" s="328"/>
      <c r="O23" s="328">
        <f t="shared" si="0"/>
        <v>0</v>
      </c>
      <c r="P23" s="328" t="str">
        <f t="shared" si="1"/>
        <v/>
      </c>
      <c r="Q23" s="284"/>
    </row>
    <row r="24" spans="1:17" ht="16.5" customHeight="1">
      <c r="A24" s="176"/>
      <c r="B24" s="176"/>
      <c r="C24" s="220"/>
      <c r="D24" s="220"/>
      <c r="E24" s="188"/>
      <c r="F24" s="189"/>
      <c r="G24" s="176"/>
      <c r="H24" s="176"/>
      <c r="I24" s="176"/>
      <c r="J24" s="176"/>
      <c r="K24" s="178"/>
      <c r="L24" s="328"/>
      <c r="M24" s="328"/>
      <c r="N24" s="328"/>
      <c r="O24" s="328">
        <f t="shared" si="0"/>
        <v>0</v>
      </c>
      <c r="P24" s="328" t="str">
        <f t="shared" si="1"/>
        <v/>
      </c>
      <c r="Q24" s="284"/>
    </row>
    <row r="25" spans="1:17" ht="16.5" customHeight="1">
      <c r="A25" s="176"/>
      <c r="B25" s="176"/>
      <c r="C25" s="220"/>
      <c r="D25" s="220"/>
      <c r="E25" s="188"/>
      <c r="F25" s="189"/>
      <c r="G25" s="176"/>
      <c r="H25" s="176"/>
      <c r="I25" s="176"/>
      <c r="J25" s="176"/>
      <c r="K25" s="178"/>
      <c r="L25" s="328"/>
      <c r="M25" s="328"/>
      <c r="N25" s="328"/>
      <c r="O25" s="328">
        <f t="shared" si="0"/>
        <v>0</v>
      </c>
      <c r="P25" s="328" t="str">
        <f t="shared" si="1"/>
        <v/>
      </c>
      <c r="Q25" s="284"/>
    </row>
    <row r="26" spans="1:17" ht="16.5" customHeight="1">
      <c r="A26" s="176"/>
      <c r="B26" s="176"/>
      <c r="C26" s="220"/>
      <c r="D26" s="220"/>
      <c r="E26" s="188"/>
      <c r="F26" s="189"/>
      <c r="G26" s="176"/>
      <c r="H26" s="176"/>
      <c r="I26" s="176"/>
      <c r="J26" s="176"/>
      <c r="K26" s="178"/>
      <c r="L26" s="328"/>
      <c r="M26" s="328"/>
      <c r="N26" s="328"/>
      <c r="O26" s="328">
        <f t="shared" si="0"/>
        <v>0</v>
      </c>
      <c r="P26" s="328" t="str">
        <f t="shared" si="1"/>
        <v/>
      </c>
      <c r="Q26" s="284"/>
    </row>
    <row r="27" spans="1:17" ht="16.5" customHeight="1">
      <c r="A27" s="176"/>
      <c r="B27" s="176"/>
      <c r="C27" s="220"/>
      <c r="D27" s="220"/>
      <c r="E27" s="188"/>
      <c r="F27" s="189"/>
      <c r="G27" s="176"/>
      <c r="H27" s="176"/>
      <c r="I27" s="176"/>
      <c r="J27" s="176"/>
      <c r="K27" s="178"/>
      <c r="L27" s="328"/>
      <c r="M27" s="328"/>
      <c r="N27" s="328"/>
      <c r="O27" s="328">
        <f t="shared" si="0"/>
        <v>0</v>
      </c>
      <c r="P27" s="328" t="str">
        <f t="shared" si="1"/>
        <v/>
      </c>
      <c r="Q27" s="284"/>
    </row>
    <row r="28" spans="1:17" ht="16.5" customHeight="1">
      <c r="A28" s="176"/>
      <c r="B28" s="176"/>
      <c r="C28" s="220"/>
      <c r="D28" s="220"/>
      <c r="E28" s="188"/>
      <c r="F28" s="189"/>
      <c r="G28" s="176"/>
      <c r="H28" s="176"/>
      <c r="I28" s="176"/>
      <c r="J28" s="176"/>
      <c r="K28" s="178"/>
      <c r="L28" s="328"/>
      <c r="M28" s="328"/>
      <c r="N28" s="328"/>
      <c r="O28" s="328">
        <f t="shared" si="0"/>
        <v>0</v>
      </c>
      <c r="P28" s="328" t="str">
        <f t="shared" si="1"/>
        <v/>
      </c>
      <c r="Q28" s="284"/>
    </row>
    <row r="29" spans="1:17" ht="16.5" customHeight="1">
      <c r="A29" s="176"/>
      <c r="B29" s="176"/>
      <c r="C29" s="220"/>
      <c r="D29" s="220"/>
      <c r="E29" s="188"/>
      <c r="F29" s="189"/>
      <c r="G29" s="176"/>
      <c r="H29" s="176"/>
      <c r="I29" s="176"/>
      <c r="J29" s="176"/>
      <c r="K29" s="178"/>
      <c r="L29" s="328"/>
      <c r="M29" s="328"/>
      <c r="N29" s="328"/>
      <c r="O29" s="328">
        <f t="shared" si="0"/>
        <v>0</v>
      </c>
      <c r="P29" s="328" t="str">
        <f t="shared" si="1"/>
        <v/>
      </c>
      <c r="Q29" s="284"/>
    </row>
    <row r="30" spans="1:17" ht="16.5" customHeight="1">
      <c r="A30" s="176"/>
      <c r="B30" s="176"/>
      <c r="C30" s="220"/>
      <c r="D30" s="220"/>
      <c r="E30" s="188"/>
      <c r="F30" s="189"/>
      <c r="G30" s="176"/>
      <c r="H30" s="176"/>
      <c r="I30" s="176"/>
      <c r="J30" s="176"/>
      <c r="K30" s="178"/>
      <c r="L30" s="328"/>
      <c r="M30" s="328">
        <f>SUM(M7:M29)</f>
        <v>0</v>
      </c>
      <c r="N30" s="328">
        <f>SUM(N7:N29)</f>
        <v>0</v>
      </c>
      <c r="O30" s="328">
        <f t="shared" si="0"/>
        <v>0</v>
      </c>
      <c r="P30" s="328" t="str">
        <f t="shared" si="1"/>
        <v/>
      </c>
      <c r="Q30" s="284"/>
    </row>
    <row r="31" spans="1:17" ht="16.5" customHeight="1">
      <c r="A31" s="176"/>
      <c r="B31" s="176"/>
      <c r="C31" s="220"/>
      <c r="D31" s="220"/>
      <c r="E31" s="188"/>
      <c r="F31" s="189"/>
      <c r="G31" s="176"/>
      <c r="H31" s="176"/>
      <c r="I31" s="176"/>
      <c r="J31" s="176"/>
      <c r="K31" s="178"/>
      <c r="L31" s="328"/>
      <c r="M31" s="328"/>
      <c r="N31" s="328"/>
      <c r="O31" s="328">
        <f t="shared" si="0"/>
        <v>0</v>
      </c>
      <c r="P31" s="328" t="str">
        <f t="shared" si="1"/>
        <v/>
      </c>
      <c r="Q31" s="284"/>
    </row>
    <row r="32" spans="1:17" ht="17.25" customHeight="1">
      <c r="A32" s="522" t="s">
        <v>412</v>
      </c>
      <c r="B32" s="557"/>
      <c r="C32" s="557"/>
      <c r="D32" s="557"/>
      <c r="E32" s="523"/>
      <c r="F32" s="189"/>
      <c r="G32" s="176"/>
      <c r="H32" s="176"/>
      <c r="I32" s="176"/>
      <c r="J32" s="176"/>
      <c r="K32" s="178"/>
      <c r="L32" s="328"/>
      <c r="M32" s="328">
        <f>M30-M31</f>
        <v>0</v>
      </c>
      <c r="N32" s="328">
        <f>N30-N31</f>
        <v>0</v>
      </c>
      <c r="O32" s="328">
        <f>N32-M32</f>
        <v>0</v>
      </c>
      <c r="P32" s="328" t="str">
        <f t="shared" si="1"/>
        <v/>
      </c>
      <c r="Q32" s="284"/>
    </row>
    <row r="33" spans="1:17" ht="12.75" customHeight="1">
      <c r="A33" s="216"/>
      <c r="B33" s="216"/>
      <c r="C33" s="216"/>
      <c r="D33" s="216"/>
      <c r="E33" s="179"/>
      <c r="F33" s="179"/>
      <c r="G33" s="179"/>
      <c r="H33" s="179"/>
      <c r="I33" s="179"/>
      <c r="J33" s="179"/>
      <c r="K33" s="179"/>
      <c r="L33" s="179"/>
      <c r="M33" s="179"/>
      <c r="N33" s="179"/>
      <c r="O33" s="179"/>
      <c r="P33" s="179"/>
      <c r="Q33" s="179"/>
    </row>
    <row r="34" spans="1:17" ht="13.5" customHeight="1">
      <c r="A34" s="195"/>
      <c r="B34" s="179"/>
      <c r="C34" s="179"/>
      <c r="D34" s="179"/>
      <c r="E34" s="179"/>
      <c r="F34" s="179"/>
      <c r="G34" s="179"/>
      <c r="H34" s="179"/>
      <c r="I34" s="179"/>
      <c r="J34" s="179"/>
      <c r="K34" s="179"/>
      <c r="L34" s="179"/>
      <c r="M34" s="179"/>
      <c r="N34" s="179"/>
      <c r="O34" s="179"/>
      <c r="P34" s="186"/>
    </row>
    <row r="35" spans="1:17" ht="15">
      <c r="A35" s="179"/>
      <c r="B35" s="179"/>
      <c r="C35" s="179"/>
      <c r="D35" s="179"/>
      <c r="E35" s="179"/>
      <c r="F35" s="179"/>
      <c r="G35" s="179"/>
      <c r="H35" s="179"/>
      <c r="I35" s="179"/>
      <c r="J35" s="179"/>
      <c r="K35" s="179"/>
      <c r="L35" s="179"/>
      <c r="M35" s="179"/>
      <c r="N35" s="179"/>
      <c r="O35" s="179"/>
      <c r="P35" s="186"/>
    </row>
    <row r="36" spans="1:17" ht="15">
      <c r="A36" s="179"/>
      <c r="B36" s="179"/>
      <c r="C36" s="179"/>
      <c r="D36" s="179"/>
      <c r="E36" s="179"/>
      <c r="F36" s="179"/>
      <c r="G36" s="179"/>
      <c r="H36" s="179"/>
      <c r="I36" s="179"/>
      <c r="J36" s="179"/>
      <c r="K36" s="179"/>
      <c r="L36" s="179"/>
      <c r="M36" s="179"/>
      <c r="N36" s="179"/>
      <c r="O36" s="179"/>
      <c r="P36" s="186"/>
    </row>
    <row r="37" spans="1:17" ht="15">
      <c r="A37" s="179"/>
      <c r="B37" s="179"/>
      <c r="C37" s="179"/>
      <c r="D37" s="179"/>
      <c r="E37" s="179"/>
      <c r="F37" s="179"/>
      <c r="G37" s="179"/>
      <c r="H37" s="179"/>
      <c r="I37" s="179"/>
      <c r="J37" s="179"/>
      <c r="K37" s="179"/>
      <c r="L37" s="179"/>
      <c r="M37" s="179"/>
      <c r="N37" s="179"/>
      <c r="O37" s="179"/>
      <c r="P37" s="186"/>
    </row>
    <row r="38" spans="1:17" ht="15">
      <c r="A38" s="179"/>
      <c r="B38" s="179"/>
      <c r="C38" s="179"/>
      <c r="D38" s="179"/>
      <c r="E38" s="179"/>
      <c r="F38" s="179"/>
      <c r="G38" s="179"/>
      <c r="H38" s="179"/>
      <c r="I38" s="179"/>
      <c r="J38" s="179"/>
      <c r="K38" s="179"/>
      <c r="L38" s="179"/>
      <c r="M38" s="179"/>
      <c r="N38" s="179"/>
      <c r="O38" s="179"/>
      <c r="P38" s="186"/>
    </row>
    <row r="39" spans="1:17" ht="15">
      <c r="A39" s="179"/>
      <c r="B39" s="179"/>
      <c r="C39" s="179"/>
      <c r="D39" s="179"/>
      <c r="E39" s="179"/>
      <c r="F39" s="179"/>
      <c r="G39" s="179"/>
      <c r="H39" s="179"/>
      <c r="I39" s="179"/>
      <c r="J39" s="179"/>
      <c r="K39" s="179"/>
      <c r="L39" s="179"/>
      <c r="M39" s="179"/>
      <c r="N39" s="179"/>
      <c r="O39" s="179"/>
      <c r="P39" s="186"/>
    </row>
    <row r="40" spans="1:17" ht="15">
      <c r="A40" s="179"/>
      <c r="B40" s="179"/>
      <c r="C40" s="179"/>
      <c r="D40" s="179"/>
      <c r="E40" s="179"/>
      <c r="F40" s="179"/>
      <c r="G40" s="179"/>
      <c r="H40" s="179"/>
      <c r="I40" s="179"/>
      <c r="J40" s="179"/>
      <c r="K40" s="179"/>
      <c r="L40" s="179"/>
      <c r="M40" s="179"/>
      <c r="N40" s="179"/>
      <c r="O40" s="179"/>
      <c r="P40" s="186"/>
    </row>
    <row r="41" spans="1:17" ht="15">
      <c r="A41" s="179"/>
      <c r="B41" s="179"/>
      <c r="C41" s="179"/>
      <c r="D41" s="179"/>
      <c r="E41" s="179"/>
      <c r="F41" s="179"/>
      <c r="G41" s="179"/>
      <c r="H41" s="179"/>
      <c r="I41" s="179"/>
      <c r="J41" s="179"/>
      <c r="K41" s="179"/>
      <c r="L41" s="179"/>
      <c r="M41" s="179"/>
      <c r="N41" s="179"/>
      <c r="O41" s="179"/>
      <c r="P41" s="186"/>
    </row>
    <row r="42" spans="1:17" ht="15">
      <c r="A42" s="179"/>
      <c r="B42" s="179"/>
      <c r="C42" s="179"/>
      <c r="D42" s="179"/>
      <c r="E42" s="179"/>
      <c r="F42" s="179"/>
      <c r="G42" s="179"/>
      <c r="H42" s="179"/>
      <c r="I42" s="179"/>
      <c r="J42" s="179"/>
      <c r="K42" s="179"/>
      <c r="L42" s="179"/>
      <c r="M42" s="179"/>
      <c r="N42" s="179"/>
      <c r="O42" s="179"/>
      <c r="P42" s="186"/>
    </row>
    <row r="43" spans="1:17" ht="15">
      <c r="A43" s="179"/>
      <c r="B43" s="179"/>
      <c r="C43" s="179"/>
      <c r="D43" s="179"/>
      <c r="E43" s="179"/>
      <c r="F43" s="179"/>
      <c r="G43" s="179"/>
      <c r="H43" s="179"/>
      <c r="I43" s="179"/>
      <c r="J43" s="179"/>
      <c r="K43" s="179"/>
      <c r="L43" s="179"/>
      <c r="M43" s="179"/>
      <c r="N43" s="179"/>
      <c r="O43" s="179"/>
      <c r="P43" s="186"/>
    </row>
    <row r="44" spans="1:17" ht="15">
      <c r="A44" s="179"/>
      <c r="B44" s="179"/>
      <c r="C44" s="179"/>
      <c r="D44" s="179"/>
      <c r="E44" s="179"/>
      <c r="F44" s="179"/>
      <c r="G44" s="179"/>
      <c r="H44" s="179"/>
      <c r="I44" s="179"/>
      <c r="J44" s="179"/>
      <c r="K44" s="179"/>
      <c r="L44" s="179"/>
      <c r="M44" s="179"/>
      <c r="N44" s="179"/>
      <c r="O44" s="179"/>
      <c r="P44" s="186"/>
    </row>
    <row r="45" spans="1:17" ht="15">
      <c r="A45" s="179"/>
      <c r="B45" s="179"/>
      <c r="C45" s="179"/>
      <c r="D45" s="179"/>
      <c r="E45" s="179"/>
      <c r="F45" s="179"/>
      <c r="G45" s="179"/>
      <c r="H45" s="179"/>
      <c r="I45" s="179"/>
      <c r="J45" s="179"/>
      <c r="K45" s="179"/>
      <c r="L45" s="179"/>
      <c r="M45" s="179"/>
      <c r="N45" s="179"/>
      <c r="O45" s="179"/>
      <c r="P45" s="186"/>
    </row>
    <row r="46" spans="1:17" ht="15">
      <c r="A46" s="179"/>
      <c r="B46" s="179"/>
      <c r="C46" s="179"/>
      <c r="D46" s="179"/>
      <c r="E46" s="179"/>
      <c r="F46" s="179"/>
      <c r="G46" s="179"/>
      <c r="H46" s="179"/>
      <c r="I46" s="179"/>
      <c r="J46" s="179"/>
      <c r="K46" s="179"/>
      <c r="L46" s="179"/>
      <c r="M46" s="179"/>
      <c r="N46" s="179"/>
      <c r="O46" s="179"/>
      <c r="P46" s="186"/>
    </row>
    <row r="47" spans="1:17" ht="15">
      <c r="A47" s="179"/>
      <c r="B47" s="179"/>
      <c r="C47" s="179"/>
      <c r="D47" s="179"/>
      <c r="E47" s="179"/>
      <c r="F47" s="179"/>
      <c r="G47" s="179"/>
      <c r="H47" s="179"/>
      <c r="I47" s="179"/>
      <c r="J47" s="179"/>
      <c r="K47" s="179"/>
      <c r="L47" s="179"/>
      <c r="M47" s="179"/>
      <c r="N47" s="179"/>
      <c r="O47" s="179"/>
      <c r="P47" s="186"/>
    </row>
    <row r="48" spans="1:17" ht="15">
      <c r="A48" s="179"/>
      <c r="B48" s="179"/>
      <c r="C48" s="179"/>
      <c r="D48" s="179"/>
      <c r="E48" s="179"/>
      <c r="F48" s="179"/>
      <c r="G48" s="179"/>
      <c r="H48" s="179"/>
      <c r="I48" s="179"/>
      <c r="J48" s="179"/>
      <c r="K48" s="179"/>
      <c r="L48" s="179"/>
      <c r="M48" s="179"/>
      <c r="N48" s="179"/>
      <c r="O48" s="179"/>
      <c r="P48" s="186"/>
    </row>
    <row r="49" spans="1:16" ht="15">
      <c r="A49" s="179"/>
      <c r="B49" s="179"/>
      <c r="C49" s="179"/>
      <c r="D49" s="179"/>
      <c r="E49" s="179"/>
      <c r="F49" s="179"/>
      <c r="G49" s="179"/>
      <c r="H49" s="179"/>
      <c r="I49" s="179"/>
      <c r="J49" s="179"/>
      <c r="K49" s="179"/>
      <c r="L49" s="179"/>
      <c r="M49" s="179"/>
      <c r="N49" s="179"/>
      <c r="O49" s="179"/>
      <c r="P49" s="186"/>
    </row>
    <row r="50" spans="1:16" ht="15">
      <c r="A50" s="179"/>
      <c r="B50" s="179"/>
      <c r="C50" s="179"/>
      <c r="D50" s="179"/>
      <c r="E50" s="179"/>
      <c r="F50" s="179"/>
      <c r="G50" s="179"/>
      <c r="H50" s="179"/>
      <c r="I50" s="179"/>
      <c r="J50" s="179"/>
      <c r="K50" s="179"/>
      <c r="L50" s="179"/>
      <c r="M50" s="179"/>
      <c r="N50" s="179"/>
      <c r="O50" s="179"/>
      <c r="P50" s="186"/>
    </row>
    <row r="51" spans="1:16" ht="15">
      <c r="A51" s="179"/>
      <c r="B51" s="179"/>
      <c r="C51" s="179"/>
      <c r="D51" s="179"/>
      <c r="E51" s="179"/>
      <c r="F51" s="179"/>
      <c r="G51" s="179"/>
      <c r="H51" s="179"/>
      <c r="I51" s="179"/>
      <c r="J51" s="179"/>
      <c r="K51" s="179"/>
      <c r="L51" s="179"/>
      <c r="M51" s="179"/>
      <c r="N51" s="179"/>
      <c r="O51" s="179"/>
      <c r="P51" s="186"/>
    </row>
    <row r="52" spans="1:16" ht="15">
      <c r="A52" s="179"/>
      <c r="B52" s="179"/>
      <c r="C52" s="179"/>
      <c r="D52" s="179"/>
      <c r="E52" s="179"/>
      <c r="F52" s="179"/>
      <c r="G52" s="179"/>
      <c r="H52" s="179"/>
      <c r="I52" s="179"/>
      <c r="J52" s="179"/>
      <c r="K52" s="179"/>
      <c r="L52" s="179"/>
      <c r="M52" s="179"/>
      <c r="N52" s="179"/>
      <c r="O52" s="179"/>
      <c r="P52" s="186"/>
    </row>
    <row r="53" spans="1:16" ht="15">
      <c r="A53" s="179"/>
      <c r="B53" s="179"/>
      <c r="C53" s="179"/>
      <c r="D53" s="179"/>
      <c r="E53" s="179"/>
      <c r="F53" s="179"/>
      <c r="G53" s="179"/>
      <c r="H53" s="179"/>
      <c r="I53" s="179"/>
      <c r="J53" s="179"/>
      <c r="K53" s="179"/>
      <c r="L53" s="179"/>
      <c r="M53" s="179"/>
      <c r="N53" s="179"/>
      <c r="O53" s="179"/>
      <c r="P53" s="186"/>
    </row>
    <row r="54" spans="1:16" ht="15">
      <c r="A54" s="179"/>
      <c r="B54" s="179"/>
      <c r="C54" s="179"/>
      <c r="D54" s="179"/>
      <c r="E54" s="179"/>
      <c r="F54" s="179"/>
      <c r="G54" s="179"/>
      <c r="H54" s="179"/>
      <c r="I54" s="179"/>
      <c r="J54" s="179"/>
      <c r="K54" s="179"/>
      <c r="L54" s="179"/>
      <c r="M54" s="179"/>
      <c r="N54" s="179"/>
      <c r="O54" s="179"/>
      <c r="P54" s="186"/>
    </row>
    <row r="55" spans="1:16" ht="15">
      <c r="A55" s="179"/>
      <c r="B55" s="179"/>
      <c r="C55" s="179"/>
      <c r="D55" s="179"/>
      <c r="E55" s="179"/>
      <c r="F55" s="179"/>
      <c r="G55" s="179"/>
      <c r="H55" s="179"/>
      <c r="I55" s="179"/>
      <c r="J55" s="179"/>
      <c r="K55" s="179"/>
      <c r="L55" s="179"/>
      <c r="M55" s="179"/>
      <c r="N55" s="179"/>
      <c r="O55" s="179"/>
      <c r="P55" s="186"/>
    </row>
    <row r="56" spans="1:16" ht="15">
      <c r="A56" s="179"/>
      <c r="B56" s="179"/>
      <c r="C56" s="179"/>
      <c r="D56" s="179"/>
      <c r="E56" s="179"/>
      <c r="F56" s="179"/>
      <c r="G56" s="179"/>
      <c r="H56" s="179"/>
      <c r="I56" s="179"/>
      <c r="J56" s="179"/>
      <c r="K56" s="179"/>
      <c r="L56" s="179"/>
      <c r="M56" s="179"/>
      <c r="N56" s="179"/>
      <c r="O56" s="179"/>
      <c r="P56" s="186"/>
    </row>
    <row r="57" spans="1:16" ht="15">
      <c r="A57" s="179"/>
      <c r="B57" s="179"/>
      <c r="C57" s="179"/>
      <c r="D57" s="179"/>
      <c r="E57" s="179"/>
      <c r="F57" s="179"/>
      <c r="G57" s="179"/>
      <c r="H57" s="179"/>
      <c r="I57" s="179"/>
      <c r="J57" s="179"/>
      <c r="K57" s="179"/>
      <c r="L57" s="179"/>
      <c r="M57" s="179"/>
      <c r="N57" s="179"/>
      <c r="O57" s="179"/>
      <c r="P57" s="186"/>
    </row>
    <row r="58" spans="1:16" ht="15">
      <c r="A58" s="179"/>
      <c r="B58" s="179"/>
      <c r="C58" s="179"/>
      <c r="D58" s="179"/>
      <c r="E58" s="179"/>
      <c r="F58" s="179"/>
      <c r="G58" s="179"/>
      <c r="H58" s="179"/>
      <c r="I58" s="179"/>
      <c r="J58" s="179"/>
      <c r="K58" s="179"/>
      <c r="L58" s="179"/>
      <c r="M58" s="179"/>
      <c r="N58" s="179"/>
      <c r="O58" s="179"/>
      <c r="P58" s="186"/>
    </row>
    <row r="59" spans="1:16" ht="15">
      <c r="A59" s="179"/>
      <c r="B59" s="179"/>
      <c r="C59" s="179"/>
      <c r="D59" s="179"/>
      <c r="E59" s="179"/>
      <c r="F59" s="179"/>
      <c r="G59" s="179"/>
      <c r="H59" s="179"/>
      <c r="I59" s="179"/>
      <c r="J59" s="179"/>
      <c r="K59" s="179"/>
      <c r="L59" s="179"/>
      <c r="M59" s="179"/>
      <c r="N59" s="179"/>
      <c r="O59" s="179"/>
      <c r="P59" s="186"/>
    </row>
    <row r="60" spans="1:16" ht="15">
      <c r="A60" s="179"/>
      <c r="B60" s="179"/>
      <c r="C60" s="179"/>
      <c r="D60" s="179"/>
      <c r="E60" s="179"/>
      <c r="F60" s="179"/>
      <c r="G60" s="179"/>
      <c r="H60" s="179"/>
      <c r="I60" s="179"/>
      <c r="J60" s="179"/>
      <c r="K60" s="179"/>
      <c r="L60" s="179"/>
      <c r="M60" s="179"/>
      <c r="N60" s="179"/>
      <c r="O60" s="179"/>
      <c r="P60" s="186"/>
    </row>
    <row r="61" spans="1:16" ht="15">
      <c r="A61" s="179"/>
      <c r="B61" s="179"/>
      <c r="C61" s="179"/>
      <c r="D61" s="179"/>
      <c r="E61" s="179"/>
      <c r="F61" s="179"/>
      <c r="G61" s="179"/>
      <c r="H61" s="179"/>
      <c r="I61" s="179"/>
      <c r="J61" s="179"/>
      <c r="K61" s="179"/>
      <c r="L61" s="179"/>
      <c r="M61" s="179"/>
      <c r="N61" s="179"/>
      <c r="O61" s="179"/>
      <c r="P61" s="186"/>
    </row>
    <row r="62" spans="1:16" ht="15">
      <c r="A62" s="179"/>
      <c r="B62" s="179"/>
      <c r="C62" s="179"/>
      <c r="D62" s="179"/>
      <c r="E62" s="179"/>
      <c r="F62" s="179"/>
      <c r="G62" s="179"/>
      <c r="H62" s="179"/>
      <c r="I62" s="179"/>
      <c r="J62" s="179"/>
      <c r="K62" s="179"/>
      <c r="L62" s="179"/>
      <c r="M62" s="179"/>
      <c r="N62" s="179"/>
      <c r="O62" s="179"/>
      <c r="P62" s="186"/>
    </row>
    <row r="63" spans="1:16" ht="15">
      <c r="A63" s="179"/>
      <c r="B63" s="179"/>
      <c r="C63" s="179"/>
      <c r="D63" s="179"/>
      <c r="E63" s="179"/>
      <c r="F63" s="179"/>
      <c r="G63" s="179"/>
      <c r="H63" s="179"/>
      <c r="I63" s="179"/>
      <c r="J63" s="179"/>
      <c r="K63" s="179"/>
      <c r="L63" s="179"/>
      <c r="M63" s="179"/>
      <c r="N63" s="179"/>
      <c r="O63" s="179"/>
      <c r="P63" s="186"/>
    </row>
    <row r="64" spans="1:16" ht="15">
      <c r="A64" s="179"/>
      <c r="B64" s="179"/>
      <c r="C64" s="179"/>
      <c r="D64" s="179"/>
      <c r="E64" s="179"/>
      <c r="F64" s="179"/>
      <c r="G64" s="179"/>
      <c r="H64" s="179"/>
      <c r="I64" s="179"/>
      <c r="J64" s="179"/>
      <c r="K64" s="179"/>
      <c r="L64" s="179"/>
      <c r="M64" s="179"/>
      <c r="N64" s="179"/>
      <c r="O64" s="179"/>
      <c r="P64" s="186"/>
    </row>
    <row r="65" spans="1:16" ht="15">
      <c r="A65" s="179"/>
      <c r="B65" s="179"/>
      <c r="C65" s="179"/>
      <c r="D65" s="179"/>
      <c r="E65" s="179"/>
      <c r="F65" s="179"/>
      <c r="G65" s="179"/>
      <c r="H65" s="179"/>
      <c r="I65" s="179"/>
      <c r="J65" s="179"/>
      <c r="K65" s="179"/>
      <c r="L65" s="179"/>
      <c r="M65" s="179"/>
      <c r="N65" s="179"/>
      <c r="O65" s="179"/>
      <c r="P65" s="186"/>
    </row>
    <row r="66" spans="1:16" ht="15">
      <c r="A66" s="179"/>
      <c r="B66" s="179"/>
      <c r="C66" s="179"/>
      <c r="D66" s="179"/>
      <c r="E66" s="179"/>
      <c r="F66" s="179"/>
      <c r="G66" s="179"/>
      <c r="H66" s="179"/>
      <c r="I66" s="179"/>
      <c r="J66" s="179"/>
      <c r="K66" s="179"/>
      <c r="L66" s="179"/>
      <c r="M66" s="179"/>
      <c r="N66" s="179"/>
      <c r="O66" s="179"/>
      <c r="P66" s="186"/>
    </row>
    <row r="67" spans="1:16" ht="15">
      <c r="A67" s="179"/>
      <c r="B67" s="179"/>
      <c r="C67" s="179"/>
      <c r="D67" s="179"/>
      <c r="E67" s="179"/>
      <c r="F67" s="179"/>
      <c r="G67" s="179"/>
      <c r="H67" s="179"/>
      <c r="I67" s="179"/>
      <c r="J67" s="179"/>
      <c r="K67" s="179"/>
      <c r="L67" s="179"/>
      <c r="M67" s="179"/>
      <c r="N67" s="179"/>
      <c r="O67" s="179"/>
      <c r="P67" s="186"/>
    </row>
    <row r="68" spans="1:16" ht="15">
      <c r="A68" s="179"/>
      <c r="B68" s="179"/>
      <c r="C68" s="179"/>
      <c r="D68" s="179"/>
      <c r="E68" s="179"/>
      <c r="F68" s="179"/>
      <c r="G68" s="179"/>
      <c r="H68" s="179"/>
      <c r="I68" s="179"/>
      <c r="J68" s="179"/>
      <c r="K68" s="179"/>
      <c r="L68" s="179"/>
      <c r="M68" s="179"/>
      <c r="N68" s="179"/>
      <c r="O68" s="179"/>
      <c r="P68" s="186"/>
    </row>
    <row r="69" spans="1:16" ht="15">
      <c r="A69" s="179"/>
      <c r="B69" s="179"/>
      <c r="C69" s="179"/>
      <c r="D69" s="179"/>
      <c r="E69" s="179"/>
      <c r="F69" s="179"/>
      <c r="G69" s="179"/>
      <c r="H69" s="179"/>
      <c r="I69" s="179"/>
      <c r="J69" s="179"/>
      <c r="K69" s="179"/>
      <c r="L69" s="179"/>
      <c r="M69" s="179"/>
      <c r="N69" s="179"/>
      <c r="O69" s="179"/>
      <c r="P69" s="186"/>
    </row>
    <row r="70" spans="1:16" ht="15">
      <c r="A70" s="179"/>
      <c r="B70" s="179"/>
      <c r="C70" s="179"/>
      <c r="D70" s="179"/>
      <c r="E70" s="179"/>
      <c r="F70" s="179"/>
      <c r="G70" s="179"/>
      <c r="H70" s="179"/>
      <c r="I70" s="179"/>
      <c r="J70" s="179"/>
      <c r="K70" s="179"/>
      <c r="L70" s="179"/>
      <c r="M70" s="179"/>
      <c r="N70" s="179"/>
      <c r="O70" s="179"/>
      <c r="P70" s="186"/>
    </row>
    <row r="71" spans="1:16" ht="15">
      <c r="A71" s="179"/>
      <c r="B71" s="179"/>
      <c r="C71" s="179"/>
      <c r="D71" s="179"/>
      <c r="E71" s="179"/>
      <c r="F71" s="179"/>
      <c r="G71" s="179"/>
      <c r="H71" s="179"/>
      <c r="I71" s="179"/>
      <c r="J71" s="179"/>
      <c r="K71" s="179"/>
      <c r="L71" s="179"/>
      <c r="M71" s="179"/>
      <c r="N71" s="179"/>
      <c r="O71" s="179"/>
      <c r="P71" s="186"/>
    </row>
    <row r="72" spans="1:16" ht="15">
      <c r="A72" s="179"/>
      <c r="B72" s="179"/>
      <c r="C72" s="179"/>
      <c r="D72" s="179"/>
      <c r="E72" s="179"/>
      <c r="F72" s="179"/>
      <c r="G72" s="179"/>
      <c r="H72" s="179"/>
      <c r="I72" s="179"/>
      <c r="J72" s="179"/>
      <c r="K72" s="179"/>
      <c r="L72" s="179"/>
      <c r="M72" s="179"/>
      <c r="N72" s="179"/>
      <c r="O72" s="179"/>
      <c r="P72" s="186"/>
    </row>
    <row r="73" spans="1:16" ht="15">
      <c r="A73" s="179"/>
      <c r="B73" s="179"/>
      <c r="C73" s="179"/>
      <c r="D73" s="179"/>
      <c r="E73" s="179"/>
      <c r="F73" s="179"/>
      <c r="G73" s="179"/>
      <c r="H73" s="179"/>
      <c r="I73" s="179"/>
      <c r="J73" s="179"/>
      <c r="K73" s="179"/>
      <c r="L73" s="179"/>
      <c r="M73" s="179"/>
      <c r="N73" s="179"/>
      <c r="O73" s="179"/>
      <c r="P73" s="186"/>
    </row>
    <row r="74" spans="1:16" ht="15">
      <c r="A74" s="179"/>
      <c r="B74" s="179"/>
      <c r="C74" s="179"/>
      <c r="D74" s="179"/>
      <c r="E74" s="179"/>
      <c r="F74" s="179"/>
      <c r="G74" s="179"/>
      <c r="H74" s="179"/>
      <c r="I74" s="179"/>
      <c r="J74" s="179"/>
      <c r="K74" s="179"/>
      <c r="L74" s="179"/>
      <c r="M74" s="179"/>
      <c r="N74" s="179"/>
      <c r="O74" s="179"/>
      <c r="P74" s="186"/>
    </row>
    <row r="75" spans="1:16" ht="15">
      <c r="A75" s="179"/>
      <c r="B75" s="179"/>
      <c r="C75" s="179"/>
      <c r="D75" s="179"/>
      <c r="E75" s="179"/>
      <c r="F75" s="179"/>
      <c r="G75" s="179"/>
      <c r="H75" s="179"/>
      <c r="I75" s="179"/>
      <c r="J75" s="179"/>
      <c r="K75" s="179"/>
      <c r="L75" s="179"/>
      <c r="M75" s="179"/>
      <c r="N75" s="179"/>
      <c r="O75" s="179"/>
      <c r="P75" s="186"/>
    </row>
    <row r="76" spans="1:16" ht="15">
      <c r="A76" s="179"/>
      <c r="B76" s="179"/>
      <c r="C76" s="179"/>
      <c r="D76" s="179"/>
      <c r="E76" s="179"/>
      <c r="F76" s="179"/>
      <c r="G76" s="179"/>
      <c r="H76" s="179"/>
      <c r="I76" s="179"/>
      <c r="J76" s="179"/>
      <c r="K76" s="179"/>
      <c r="L76" s="179"/>
      <c r="M76" s="179"/>
      <c r="N76" s="179"/>
      <c r="O76" s="179"/>
      <c r="P76" s="186"/>
    </row>
    <row r="77" spans="1:16" ht="14.25">
      <c r="A77" s="187"/>
      <c r="B77" s="187"/>
      <c r="C77" s="187"/>
      <c r="D77" s="187"/>
      <c r="E77" s="187"/>
      <c r="F77" s="187"/>
      <c r="G77" s="187"/>
      <c r="H77" s="187"/>
      <c r="I77" s="187"/>
      <c r="J77" s="187"/>
      <c r="K77" s="187"/>
      <c r="L77" s="187"/>
      <c r="M77" s="187"/>
      <c r="N77" s="187"/>
      <c r="O77" s="187"/>
      <c r="P77" s="186"/>
    </row>
    <row r="78" spans="1:16" ht="14.25">
      <c r="A78" s="187"/>
      <c r="B78" s="187"/>
      <c r="C78" s="187"/>
      <c r="D78" s="187"/>
      <c r="E78" s="187"/>
      <c r="F78" s="187"/>
      <c r="G78" s="187"/>
      <c r="H78" s="187"/>
      <c r="I78" s="187"/>
      <c r="J78" s="187"/>
      <c r="K78" s="187"/>
      <c r="L78" s="187"/>
      <c r="M78" s="187"/>
      <c r="N78" s="187"/>
      <c r="O78" s="187"/>
      <c r="P78" s="186"/>
    </row>
    <row r="79" spans="1:16" ht="14.25">
      <c r="A79" s="187"/>
      <c r="B79" s="187"/>
      <c r="C79" s="187"/>
      <c r="D79" s="187"/>
      <c r="E79" s="187"/>
      <c r="F79" s="187"/>
      <c r="G79" s="187"/>
      <c r="H79" s="187"/>
      <c r="I79" s="187"/>
      <c r="J79" s="187"/>
      <c r="K79" s="187"/>
      <c r="L79" s="187"/>
      <c r="M79" s="187"/>
      <c r="N79" s="187"/>
      <c r="O79" s="187"/>
      <c r="P79" s="186"/>
    </row>
    <row r="80" spans="1:16" ht="14.25">
      <c r="A80" s="187"/>
      <c r="B80" s="187"/>
      <c r="C80" s="187"/>
      <c r="D80" s="187"/>
      <c r="E80" s="187"/>
      <c r="F80" s="187"/>
      <c r="G80" s="187"/>
      <c r="H80" s="187"/>
      <c r="I80" s="187"/>
      <c r="J80" s="187"/>
      <c r="K80" s="187"/>
      <c r="L80" s="187"/>
      <c r="M80" s="187"/>
      <c r="N80" s="187"/>
      <c r="O80" s="187"/>
      <c r="P80" s="186"/>
    </row>
    <row r="81" spans="1:16" ht="14.25">
      <c r="A81" s="187"/>
      <c r="B81" s="187"/>
      <c r="C81" s="187"/>
      <c r="D81" s="187"/>
      <c r="E81" s="187"/>
      <c r="F81" s="187"/>
      <c r="G81" s="187"/>
      <c r="H81" s="187"/>
      <c r="I81" s="187"/>
      <c r="J81" s="187"/>
      <c r="K81" s="187"/>
      <c r="L81" s="187"/>
      <c r="M81" s="187"/>
      <c r="N81" s="187"/>
      <c r="O81" s="187"/>
      <c r="P81" s="186"/>
    </row>
    <row r="82" spans="1:16" ht="14.25">
      <c r="A82" s="102"/>
      <c r="B82" s="102"/>
      <c r="C82" s="102"/>
      <c r="D82" s="102"/>
      <c r="E82" s="102"/>
      <c r="F82" s="102"/>
      <c r="G82" s="102"/>
      <c r="H82" s="102"/>
      <c r="I82" s="102"/>
      <c r="J82" s="102"/>
      <c r="K82" s="102"/>
      <c r="L82" s="102"/>
      <c r="M82" s="102"/>
      <c r="N82" s="102"/>
      <c r="O82" s="102"/>
    </row>
    <row r="83" spans="1:16" ht="14.25">
      <c r="A83" s="102"/>
      <c r="B83" s="102"/>
      <c r="C83" s="102"/>
      <c r="D83" s="102"/>
      <c r="E83" s="102"/>
      <c r="F83" s="102"/>
      <c r="G83" s="102"/>
      <c r="H83" s="102"/>
      <c r="I83" s="102"/>
      <c r="J83" s="102"/>
      <c r="K83" s="102"/>
      <c r="L83" s="102"/>
      <c r="M83" s="102"/>
      <c r="N83" s="102"/>
      <c r="O83" s="102"/>
    </row>
    <row r="84" spans="1:16" ht="14.25">
      <c r="A84" s="102"/>
      <c r="B84" s="102"/>
      <c r="C84" s="102"/>
      <c r="D84" s="102"/>
      <c r="E84" s="102"/>
      <c r="F84" s="102"/>
      <c r="G84" s="102"/>
      <c r="H84" s="102"/>
      <c r="I84" s="102"/>
      <c r="J84" s="102"/>
      <c r="K84" s="102"/>
      <c r="L84" s="102"/>
      <c r="M84" s="102"/>
      <c r="N84" s="102"/>
      <c r="O84" s="102"/>
    </row>
    <row r="85" spans="1:16" ht="14.25">
      <c r="A85" s="102"/>
      <c r="B85" s="102"/>
      <c r="C85" s="102"/>
      <c r="D85" s="102"/>
      <c r="E85" s="102"/>
      <c r="F85" s="102"/>
      <c r="G85" s="102"/>
      <c r="H85" s="102"/>
      <c r="I85" s="102"/>
      <c r="J85" s="102"/>
      <c r="K85" s="102"/>
      <c r="L85" s="102"/>
      <c r="M85" s="102"/>
      <c r="N85" s="102"/>
      <c r="O85" s="102"/>
    </row>
    <row r="86" spans="1:16" ht="14.25">
      <c r="A86" s="102"/>
      <c r="B86" s="102"/>
      <c r="C86" s="102"/>
      <c r="D86" s="102"/>
      <c r="E86" s="102"/>
      <c r="F86" s="102"/>
      <c r="G86" s="102"/>
      <c r="H86" s="102"/>
      <c r="I86" s="102"/>
      <c r="J86" s="102"/>
      <c r="K86" s="102"/>
      <c r="L86" s="102"/>
      <c r="M86" s="102"/>
      <c r="N86" s="102"/>
      <c r="O86" s="102"/>
    </row>
    <row r="87" spans="1:16" ht="14.25">
      <c r="A87" s="102"/>
      <c r="B87" s="102"/>
      <c r="C87" s="102"/>
      <c r="D87" s="102"/>
      <c r="E87" s="102"/>
      <c r="F87" s="102"/>
      <c r="G87" s="102"/>
      <c r="H87" s="102"/>
      <c r="I87" s="102"/>
      <c r="J87" s="102"/>
      <c r="K87" s="102"/>
      <c r="L87" s="102"/>
      <c r="M87" s="102"/>
      <c r="N87" s="102"/>
      <c r="O87" s="102"/>
    </row>
    <row r="88" spans="1:16" ht="14.25">
      <c r="A88" s="102"/>
      <c r="B88" s="102"/>
      <c r="C88" s="102"/>
      <c r="D88" s="102"/>
      <c r="E88" s="102"/>
      <c r="F88" s="102"/>
      <c r="G88" s="102"/>
      <c r="H88" s="102"/>
      <c r="I88" s="102"/>
      <c r="J88" s="102"/>
      <c r="K88" s="102"/>
      <c r="L88" s="102"/>
      <c r="M88" s="102"/>
      <c r="N88" s="102"/>
      <c r="O88" s="102"/>
    </row>
    <row r="89" spans="1:16" ht="14.25">
      <c r="A89" s="102"/>
      <c r="B89" s="102"/>
      <c r="C89" s="102"/>
      <c r="D89" s="102"/>
      <c r="E89" s="102"/>
      <c r="F89" s="102"/>
      <c r="G89" s="102"/>
      <c r="H89" s="102"/>
      <c r="I89" s="102"/>
      <c r="J89" s="102"/>
      <c r="K89" s="102"/>
      <c r="L89" s="102"/>
      <c r="M89" s="102"/>
      <c r="N89" s="102"/>
      <c r="O89" s="102"/>
    </row>
    <row r="90" spans="1:16" ht="14.25">
      <c r="A90" s="102"/>
      <c r="B90" s="102"/>
      <c r="C90" s="102"/>
      <c r="D90" s="102"/>
      <c r="E90" s="102"/>
      <c r="F90" s="102"/>
      <c r="G90" s="102"/>
      <c r="H90" s="102"/>
      <c r="I90" s="102"/>
      <c r="J90" s="102"/>
      <c r="K90" s="102"/>
      <c r="L90" s="102"/>
      <c r="M90" s="102"/>
      <c r="N90" s="102"/>
      <c r="O90" s="102"/>
    </row>
    <row r="91" spans="1:16" ht="14.25">
      <c r="A91" s="102"/>
      <c r="B91" s="102"/>
      <c r="C91" s="102"/>
      <c r="D91" s="102"/>
      <c r="E91" s="102"/>
      <c r="F91" s="102"/>
      <c r="G91" s="102"/>
      <c r="H91" s="102"/>
      <c r="I91" s="102"/>
      <c r="J91" s="102"/>
      <c r="K91" s="102"/>
      <c r="L91" s="102"/>
      <c r="M91" s="102"/>
      <c r="N91" s="102"/>
      <c r="O91" s="102"/>
    </row>
  </sheetData>
  <mergeCells count="5">
    <mergeCell ref="A1:Q1"/>
    <mergeCell ref="A2:Q2"/>
    <mergeCell ref="A5:E5"/>
    <mergeCell ref="A3:Q3"/>
    <mergeCell ref="A32:E32"/>
  </mergeCells>
  <phoneticPr fontId="55" type="noConversion"/>
  <printOptions horizontalCentered="1"/>
  <pageMargins left="0.59055118110236227" right="0.59055118110236227" top="0.86614173228346458" bottom="0.86614173228346458" header="0.47244094488188981" footer="0.59055118110236227"/>
  <pageSetup paperSize="9" scale="87" fitToHeight="0" orientation="landscape" blackAndWhite="1" r:id="rId1"/>
  <headerFooter scaleWithDoc="0">
    <oddFooter>&amp;L&amp;"宋体,常规"&amp;11被评估单位填表人：
填表日期：2015年  月&amp;R&amp;"宋体,常规"&amp;11评估人员：</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R95"/>
  <sheetViews>
    <sheetView view="pageBreakPreview" topLeftCell="C1" zoomScaleNormal="100" zoomScaleSheetLayoutView="100" workbookViewId="0">
      <selection activeCell="Q5" sqref="Q5:Q6"/>
    </sheetView>
  </sheetViews>
  <sheetFormatPr defaultColWidth="9" defaultRowHeight="15.75" customHeight="1"/>
  <cols>
    <col min="1" max="1" width="5" style="2" customWidth="1"/>
    <col min="2" max="2" width="10.125" style="2" customWidth="1"/>
    <col min="3" max="3" width="13.25" style="2" customWidth="1"/>
    <col min="4" max="4" width="6.875" style="2" customWidth="1"/>
    <col min="5" max="5" width="9.75" style="2" customWidth="1"/>
    <col min="6" max="6" width="5.75" style="2" customWidth="1"/>
    <col min="7" max="7" width="10" style="2" customWidth="1"/>
    <col min="8" max="8" width="9.125" style="2" customWidth="1"/>
    <col min="9" max="11" width="13.25" style="2" customWidth="1"/>
    <col min="12" max="12" width="9.125" style="2" customWidth="1"/>
    <col min="13" max="13" width="12" style="2" customWidth="1"/>
    <col min="14" max="15" width="9.125" style="2" customWidth="1"/>
    <col min="16" max="16" width="7.375" style="2" customWidth="1"/>
    <col min="17" max="17" width="7.75" style="2" customWidth="1"/>
    <col min="18" max="18" width="7.5" style="2" customWidth="1"/>
    <col min="19" max="16384" width="9" style="2"/>
  </cols>
  <sheetData>
    <row r="1" spans="1:18" s="15" customFormat="1" ht="30" customHeight="1">
      <c r="A1" s="519" t="s">
        <v>200</v>
      </c>
      <c r="B1" s="519"/>
      <c r="C1" s="519"/>
      <c r="D1" s="519"/>
      <c r="E1" s="519"/>
      <c r="F1" s="519"/>
      <c r="G1" s="519"/>
      <c r="H1" s="519"/>
      <c r="I1" s="519"/>
      <c r="J1" s="519"/>
      <c r="K1" s="519"/>
      <c r="L1" s="519"/>
      <c r="M1" s="519"/>
      <c r="N1" s="519"/>
      <c r="O1" s="519"/>
      <c r="P1" s="519"/>
      <c r="Q1" s="519"/>
      <c r="R1" s="519"/>
    </row>
    <row r="2" spans="1:18" ht="16.5" customHeight="1">
      <c r="A2" s="518" t="str">
        <f>公用信息!A8</f>
        <v>评估基准日：2018年11月30日</v>
      </c>
      <c r="B2" s="518"/>
      <c r="C2" s="518"/>
      <c r="D2" s="518"/>
      <c r="E2" s="518"/>
      <c r="F2" s="518"/>
      <c r="G2" s="518"/>
      <c r="H2" s="518"/>
      <c r="I2" s="518"/>
      <c r="J2" s="518"/>
      <c r="K2" s="518"/>
      <c r="L2" s="518"/>
      <c r="M2" s="518"/>
      <c r="N2" s="518"/>
      <c r="O2" s="518"/>
      <c r="P2" s="593"/>
      <c r="Q2" s="593"/>
      <c r="R2" s="593"/>
    </row>
    <row r="3" spans="1:18" ht="16.5" customHeight="1">
      <c r="A3" s="91"/>
      <c r="B3" s="91"/>
      <c r="C3" s="91"/>
      <c r="D3" s="91"/>
      <c r="E3" s="91"/>
      <c r="F3" s="91"/>
      <c r="G3" s="91"/>
      <c r="H3" s="91"/>
      <c r="I3" s="91"/>
      <c r="J3" s="91"/>
      <c r="K3" s="91"/>
      <c r="L3" s="91"/>
      <c r="M3" s="91"/>
      <c r="N3" s="91"/>
      <c r="O3" s="91"/>
      <c r="P3" s="79"/>
      <c r="Q3" s="600" t="s">
        <v>284</v>
      </c>
      <c r="R3" s="601"/>
    </row>
    <row r="4" spans="1:18" ht="16.5" customHeight="1">
      <c r="A4" s="89" t="str">
        <f>公用信息!A5</f>
        <v>被评估单位：中国劳动关系学院</v>
      </c>
      <c r="B4" s="90"/>
      <c r="C4" s="90"/>
      <c r="D4" s="90"/>
      <c r="E4" s="90"/>
      <c r="F4" s="90"/>
      <c r="G4" s="90"/>
      <c r="H4" s="90"/>
      <c r="I4" s="90"/>
      <c r="J4" s="90"/>
      <c r="K4" s="90"/>
      <c r="L4" s="90"/>
      <c r="M4" s="90"/>
      <c r="N4" s="90"/>
      <c r="O4" s="90"/>
      <c r="R4" s="110" t="s">
        <v>0</v>
      </c>
    </row>
    <row r="5" spans="1:18" s="16" customFormat="1" ht="16.5" customHeight="1">
      <c r="A5" s="594" t="s">
        <v>36</v>
      </c>
      <c r="B5" s="594" t="s">
        <v>502</v>
      </c>
      <c r="C5" s="594" t="s">
        <v>503</v>
      </c>
      <c r="D5" s="596" t="s">
        <v>467</v>
      </c>
      <c r="E5" s="594" t="s">
        <v>498</v>
      </c>
      <c r="F5" s="603" t="s">
        <v>436</v>
      </c>
      <c r="G5" s="594" t="s">
        <v>632</v>
      </c>
      <c r="H5" s="594" t="s">
        <v>631</v>
      </c>
      <c r="I5" s="546" t="s">
        <v>51</v>
      </c>
      <c r="J5" s="546"/>
      <c r="K5" s="546" t="s">
        <v>52</v>
      </c>
      <c r="L5" s="546"/>
      <c r="M5" s="546"/>
      <c r="N5" s="522" t="s">
        <v>321</v>
      </c>
      <c r="O5" s="523"/>
      <c r="P5" s="556" t="s">
        <v>837</v>
      </c>
      <c r="Q5" s="567" t="s">
        <v>838</v>
      </c>
      <c r="R5" s="565" t="s">
        <v>27</v>
      </c>
    </row>
    <row r="6" spans="1:18" s="16" customFormat="1" ht="21.75" customHeight="1">
      <c r="A6" s="594"/>
      <c r="B6" s="594"/>
      <c r="C6" s="594"/>
      <c r="D6" s="597"/>
      <c r="E6" s="594"/>
      <c r="F6" s="604"/>
      <c r="G6" s="594"/>
      <c r="H6" s="594"/>
      <c r="I6" s="389" t="s">
        <v>438</v>
      </c>
      <c r="J6" s="390" t="s">
        <v>439</v>
      </c>
      <c r="K6" s="390" t="s">
        <v>438</v>
      </c>
      <c r="L6" s="390" t="s">
        <v>440</v>
      </c>
      <c r="M6" s="390" t="s">
        <v>439</v>
      </c>
      <c r="N6" s="391" t="s">
        <v>438</v>
      </c>
      <c r="O6" s="391" t="s">
        <v>439</v>
      </c>
      <c r="P6" s="599"/>
      <c r="Q6" s="598"/>
      <c r="R6" s="595"/>
    </row>
    <row r="7" spans="1:18" ht="18" customHeight="1">
      <c r="A7" s="176"/>
      <c r="B7" s="188"/>
      <c r="C7" s="232"/>
      <c r="D7" s="224"/>
      <c r="E7" s="175"/>
      <c r="F7" s="189"/>
      <c r="G7" s="201"/>
      <c r="H7" s="178" t="s">
        <v>26</v>
      </c>
      <c r="I7" s="328"/>
      <c r="J7" s="328"/>
      <c r="K7" s="328"/>
      <c r="L7" s="336"/>
      <c r="M7" s="328"/>
      <c r="N7" s="328">
        <f>K7-I7</f>
        <v>0</v>
      </c>
      <c r="O7" s="328">
        <f>M7-J7</f>
        <v>0</v>
      </c>
      <c r="P7" s="328" t="str">
        <f>IF(J7=0,"",ROUND(O7/J7*100,2))</f>
        <v/>
      </c>
      <c r="Q7" s="284" t="str">
        <f>IF(G7=0,"",ROUND(K7/G7,0))</f>
        <v/>
      </c>
      <c r="R7" s="21"/>
    </row>
    <row r="8" spans="1:18" ht="18" customHeight="1">
      <c r="A8" s="176"/>
      <c r="B8" s="188"/>
      <c r="C8" s="188"/>
      <c r="D8" s="224"/>
      <c r="E8" s="175"/>
      <c r="F8" s="189"/>
      <c r="G8" s="201"/>
      <c r="H8" s="178" t="s">
        <v>26</v>
      </c>
      <c r="I8" s="328"/>
      <c r="J8" s="328"/>
      <c r="K8" s="328"/>
      <c r="L8" s="336"/>
      <c r="M8" s="328"/>
      <c r="N8" s="328">
        <f t="shared" ref="N8:N33" si="0">K8-I8</f>
        <v>0</v>
      </c>
      <c r="O8" s="328">
        <f t="shared" ref="O8:O33" si="1">M8-J8</f>
        <v>0</v>
      </c>
      <c r="P8" s="328" t="str">
        <f t="shared" ref="P8:P33" si="2">IF(J8=0,"",ROUND(O8/J8*100,2))</f>
        <v/>
      </c>
      <c r="Q8" s="284" t="str">
        <f t="shared" ref="Q8:Q33" si="3">IF(G8=0,"",ROUND(K8/G8,0))</f>
        <v/>
      </c>
      <c r="R8" s="21"/>
    </row>
    <row r="9" spans="1:18" ht="18" customHeight="1">
      <c r="A9" s="176"/>
      <c r="B9" s="188"/>
      <c r="C9" s="188"/>
      <c r="D9" s="224"/>
      <c r="E9" s="175"/>
      <c r="F9" s="189"/>
      <c r="G9" s="201"/>
      <c r="H9" s="178" t="s">
        <v>26</v>
      </c>
      <c r="I9" s="328"/>
      <c r="J9" s="328"/>
      <c r="K9" s="328"/>
      <c r="L9" s="336"/>
      <c r="M9" s="328"/>
      <c r="N9" s="328">
        <f t="shared" si="0"/>
        <v>0</v>
      </c>
      <c r="O9" s="328">
        <f t="shared" si="1"/>
        <v>0</v>
      </c>
      <c r="P9" s="328" t="str">
        <f t="shared" si="2"/>
        <v/>
      </c>
      <c r="Q9" s="284" t="str">
        <f t="shared" si="3"/>
        <v/>
      </c>
      <c r="R9" s="21"/>
    </row>
    <row r="10" spans="1:18" ht="18" customHeight="1">
      <c r="A10" s="176"/>
      <c r="B10" s="188"/>
      <c r="C10" s="188"/>
      <c r="D10" s="224"/>
      <c r="E10" s="175"/>
      <c r="F10" s="189"/>
      <c r="G10" s="201"/>
      <c r="H10" s="178" t="s">
        <v>26</v>
      </c>
      <c r="I10" s="328"/>
      <c r="J10" s="328"/>
      <c r="K10" s="328"/>
      <c r="L10" s="336"/>
      <c r="M10" s="328"/>
      <c r="N10" s="328">
        <f t="shared" si="0"/>
        <v>0</v>
      </c>
      <c r="O10" s="328">
        <f t="shared" si="1"/>
        <v>0</v>
      </c>
      <c r="P10" s="328" t="str">
        <f t="shared" si="2"/>
        <v/>
      </c>
      <c r="Q10" s="284" t="str">
        <f t="shared" si="3"/>
        <v/>
      </c>
      <c r="R10" s="21"/>
    </row>
    <row r="11" spans="1:18" ht="18" customHeight="1">
      <c r="A11" s="176"/>
      <c r="B11" s="188"/>
      <c r="C11" s="188"/>
      <c r="D11" s="224"/>
      <c r="E11" s="175"/>
      <c r="F11" s="189"/>
      <c r="G11" s="201"/>
      <c r="H11" s="178" t="s">
        <v>26</v>
      </c>
      <c r="I11" s="328"/>
      <c r="J11" s="328"/>
      <c r="K11" s="328"/>
      <c r="L11" s="336"/>
      <c r="M11" s="328"/>
      <c r="N11" s="328">
        <f t="shared" si="0"/>
        <v>0</v>
      </c>
      <c r="O11" s="328">
        <f t="shared" si="1"/>
        <v>0</v>
      </c>
      <c r="P11" s="328" t="str">
        <f t="shared" si="2"/>
        <v/>
      </c>
      <c r="Q11" s="284" t="str">
        <f t="shared" si="3"/>
        <v/>
      </c>
      <c r="R11" s="21"/>
    </row>
    <row r="12" spans="1:18" ht="18" customHeight="1">
      <c r="A12" s="176"/>
      <c r="B12" s="188"/>
      <c r="C12" s="188"/>
      <c r="D12" s="224"/>
      <c r="E12" s="175"/>
      <c r="F12" s="189"/>
      <c r="G12" s="201"/>
      <c r="H12" s="178" t="s">
        <v>26</v>
      </c>
      <c r="I12" s="328"/>
      <c r="J12" s="328"/>
      <c r="K12" s="328"/>
      <c r="L12" s="336"/>
      <c r="M12" s="328"/>
      <c r="N12" s="328">
        <f t="shared" si="0"/>
        <v>0</v>
      </c>
      <c r="O12" s="328">
        <f t="shared" si="1"/>
        <v>0</v>
      </c>
      <c r="P12" s="328" t="str">
        <f t="shared" si="2"/>
        <v/>
      </c>
      <c r="Q12" s="284" t="str">
        <f t="shared" si="3"/>
        <v/>
      </c>
      <c r="R12" s="21"/>
    </row>
    <row r="13" spans="1:18" ht="18" customHeight="1">
      <c r="A13" s="176"/>
      <c r="B13" s="188"/>
      <c r="C13" s="188"/>
      <c r="D13" s="224"/>
      <c r="E13" s="175"/>
      <c r="F13" s="189"/>
      <c r="G13" s="201"/>
      <c r="H13" s="178" t="s">
        <v>26</v>
      </c>
      <c r="I13" s="328"/>
      <c r="J13" s="328"/>
      <c r="K13" s="328"/>
      <c r="L13" s="336"/>
      <c r="M13" s="328"/>
      <c r="N13" s="328">
        <f t="shared" si="0"/>
        <v>0</v>
      </c>
      <c r="O13" s="328">
        <f t="shared" si="1"/>
        <v>0</v>
      </c>
      <c r="P13" s="328" t="str">
        <f t="shared" si="2"/>
        <v/>
      </c>
      <c r="Q13" s="284" t="str">
        <f t="shared" si="3"/>
        <v/>
      </c>
      <c r="R13" s="21"/>
    </row>
    <row r="14" spans="1:18" ht="18" customHeight="1">
      <c r="A14" s="298"/>
      <c r="B14" s="188"/>
      <c r="C14" s="188"/>
      <c r="D14" s="295"/>
      <c r="E14" s="175"/>
      <c r="F14" s="189"/>
      <c r="G14" s="201"/>
      <c r="H14" s="178"/>
      <c r="I14" s="328"/>
      <c r="J14" s="328"/>
      <c r="K14" s="328"/>
      <c r="L14" s="336"/>
      <c r="M14" s="328"/>
      <c r="N14" s="328">
        <f t="shared" si="0"/>
        <v>0</v>
      </c>
      <c r="O14" s="328">
        <f t="shared" si="1"/>
        <v>0</v>
      </c>
      <c r="P14" s="328" t="str">
        <f t="shared" si="2"/>
        <v/>
      </c>
      <c r="Q14" s="284" t="str">
        <f t="shared" si="3"/>
        <v/>
      </c>
      <c r="R14" s="21"/>
    </row>
    <row r="15" spans="1:18" ht="18" customHeight="1">
      <c r="A15" s="298"/>
      <c r="B15" s="188"/>
      <c r="C15" s="188"/>
      <c r="D15" s="295"/>
      <c r="E15" s="175"/>
      <c r="F15" s="189"/>
      <c r="G15" s="201"/>
      <c r="H15" s="178"/>
      <c r="I15" s="328"/>
      <c r="J15" s="328"/>
      <c r="K15" s="328"/>
      <c r="L15" s="336"/>
      <c r="M15" s="328"/>
      <c r="N15" s="328">
        <f t="shared" si="0"/>
        <v>0</v>
      </c>
      <c r="O15" s="328">
        <f t="shared" si="1"/>
        <v>0</v>
      </c>
      <c r="P15" s="328" t="str">
        <f t="shared" si="2"/>
        <v/>
      </c>
      <c r="Q15" s="284" t="str">
        <f t="shared" si="3"/>
        <v/>
      </c>
      <c r="R15" s="21"/>
    </row>
    <row r="16" spans="1:18" ht="18" customHeight="1">
      <c r="A16" s="298"/>
      <c r="B16" s="188"/>
      <c r="C16" s="188"/>
      <c r="D16" s="295"/>
      <c r="E16" s="175"/>
      <c r="F16" s="189"/>
      <c r="G16" s="201"/>
      <c r="H16" s="178"/>
      <c r="I16" s="328"/>
      <c r="J16" s="328"/>
      <c r="K16" s="328"/>
      <c r="L16" s="336"/>
      <c r="M16" s="328"/>
      <c r="N16" s="328">
        <f t="shared" si="0"/>
        <v>0</v>
      </c>
      <c r="O16" s="328">
        <f t="shared" si="1"/>
        <v>0</v>
      </c>
      <c r="P16" s="328" t="str">
        <f t="shared" si="2"/>
        <v/>
      </c>
      <c r="Q16" s="284" t="str">
        <f t="shared" si="3"/>
        <v/>
      </c>
      <c r="R16" s="21"/>
    </row>
    <row r="17" spans="1:18" ht="18" customHeight="1">
      <c r="A17" s="298"/>
      <c r="B17" s="188"/>
      <c r="C17" s="188"/>
      <c r="D17" s="295"/>
      <c r="E17" s="175"/>
      <c r="F17" s="189"/>
      <c r="G17" s="201"/>
      <c r="H17" s="178"/>
      <c r="I17" s="328"/>
      <c r="J17" s="328"/>
      <c r="K17" s="328"/>
      <c r="L17" s="336"/>
      <c r="M17" s="328"/>
      <c r="N17" s="328">
        <f t="shared" si="0"/>
        <v>0</v>
      </c>
      <c r="O17" s="328">
        <f t="shared" si="1"/>
        <v>0</v>
      </c>
      <c r="P17" s="328" t="str">
        <f t="shared" si="2"/>
        <v/>
      </c>
      <c r="Q17" s="284" t="str">
        <f t="shared" si="3"/>
        <v/>
      </c>
      <c r="R17" s="21"/>
    </row>
    <row r="18" spans="1:18" ht="18" customHeight="1">
      <c r="A18" s="298"/>
      <c r="B18" s="188"/>
      <c r="C18" s="188"/>
      <c r="D18" s="295"/>
      <c r="E18" s="175"/>
      <c r="F18" s="189"/>
      <c r="G18" s="201"/>
      <c r="H18" s="178"/>
      <c r="I18" s="328"/>
      <c r="J18" s="328"/>
      <c r="K18" s="328"/>
      <c r="L18" s="336"/>
      <c r="M18" s="328"/>
      <c r="N18" s="328">
        <f t="shared" si="0"/>
        <v>0</v>
      </c>
      <c r="O18" s="328">
        <f t="shared" si="1"/>
        <v>0</v>
      </c>
      <c r="P18" s="328" t="str">
        <f t="shared" si="2"/>
        <v/>
      </c>
      <c r="Q18" s="284" t="str">
        <f t="shared" si="3"/>
        <v/>
      </c>
      <c r="R18" s="21"/>
    </row>
    <row r="19" spans="1:18" ht="18" customHeight="1">
      <c r="A19" s="298"/>
      <c r="B19" s="188"/>
      <c r="C19" s="188"/>
      <c r="D19" s="295"/>
      <c r="E19" s="175"/>
      <c r="F19" s="189"/>
      <c r="G19" s="201"/>
      <c r="H19" s="178"/>
      <c r="I19" s="328"/>
      <c r="J19" s="328"/>
      <c r="K19" s="328"/>
      <c r="L19" s="336"/>
      <c r="M19" s="328"/>
      <c r="N19" s="328">
        <f t="shared" si="0"/>
        <v>0</v>
      </c>
      <c r="O19" s="328">
        <f t="shared" si="1"/>
        <v>0</v>
      </c>
      <c r="P19" s="328" t="str">
        <f t="shared" si="2"/>
        <v/>
      </c>
      <c r="Q19" s="284" t="str">
        <f t="shared" si="3"/>
        <v/>
      </c>
      <c r="R19" s="21"/>
    </row>
    <row r="20" spans="1:18" ht="18" customHeight="1">
      <c r="A20" s="176"/>
      <c r="B20" s="188"/>
      <c r="C20" s="188"/>
      <c r="D20" s="224"/>
      <c r="E20" s="175"/>
      <c r="F20" s="189"/>
      <c r="G20" s="201"/>
      <c r="H20" s="178" t="s">
        <v>26</v>
      </c>
      <c r="I20" s="328"/>
      <c r="J20" s="328"/>
      <c r="K20" s="328"/>
      <c r="L20" s="336"/>
      <c r="M20" s="328"/>
      <c r="N20" s="328">
        <f t="shared" si="0"/>
        <v>0</v>
      </c>
      <c r="O20" s="328">
        <f t="shared" si="1"/>
        <v>0</v>
      </c>
      <c r="P20" s="328" t="str">
        <f t="shared" si="2"/>
        <v/>
      </c>
      <c r="Q20" s="284" t="str">
        <f t="shared" si="3"/>
        <v/>
      </c>
      <c r="R20" s="21"/>
    </row>
    <row r="21" spans="1:18" ht="18" customHeight="1">
      <c r="A21" s="176"/>
      <c r="B21" s="188"/>
      <c r="C21" s="188"/>
      <c r="D21" s="224"/>
      <c r="E21" s="175"/>
      <c r="F21" s="189"/>
      <c r="G21" s="201"/>
      <c r="H21" s="178" t="s">
        <v>26</v>
      </c>
      <c r="I21" s="328"/>
      <c r="J21" s="328"/>
      <c r="K21" s="328"/>
      <c r="L21" s="336"/>
      <c r="M21" s="328"/>
      <c r="N21" s="328">
        <f t="shared" si="0"/>
        <v>0</v>
      </c>
      <c r="O21" s="328">
        <f t="shared" si="1"/>
        <v>0</v>
      </c>
      <c r="P21" s="328" t="str">
        <f t="shared" si="2"/>
        <v/>
      </c>
      <c r="Q21" s="284" t="str">
        <f t="shared" si="3"/>
        <v/>
      </c>
      <c r="R21" s="21"/>
    </row>
    <row r="22" spans="1:18" ht="18" customHeight="1">
      <c r="A22" s="176"/>
      <c r="B22" s="188"/>
      <c r="C22" s="188"/>
      <c r="D22" s="224"/>
      <c r="E22" s="175"/>
      <c r="F22" s="189"/>
      <c r="G22" s="201"/>
      <c r="H22" s="178" t="s">
        <v>26</v>
      </c>
      <c r="I22" s="328"/>
      <c r="J22" s="328"/>
      <c r="K22" s="328"/>
      <c r="L22" s="336"/>
      <c r="M22" s="328"/>
      <c r="N22" s="328">
        <f t="shared" si="0"/>
        <v>0</v>
      </c>
      <c r="O22" s="328">
        <f t="shared" si="1"/>
        <v>0</v>
      </c>
      <c r="P22" s="328" t="str">
        <f t="shared" si="2"/>
        <v/>
      </c>
      <c r="Q22" s="284" t="str">
        <f t="shared" si="3"/>
        <v/>
      </c>
      <c r="R22" s="21"/>
    </row>
    <row r="23" spans="1:18" ht="18" customHeight="1">
      <c r="A23" s="176"/>
      <c r="B23" s="188"/>
      <c r="C23" s="188"/>
      <c r="D23" s="224"/>
      <c r="E23" s="175"/>
      <c r="F23" s="189"/>
      <c r="G23" s="201"/>
      <c r="H23" s="178" t="s">
        <v>26</v>
      </c>
      <c r="I23" s="328"/>
      <c r="J23" s="328"/>
      <c r="K23" s="328"/>
      <c r="L23" s="336"/>
      <c r="M23" s="328"/>
      <c r="N23" s="328">
        <f t="shared" si="0"/>
        <v>0</v>
      </c>
      <c r="O23" s="328">
        <f t="shared" si="1"/>
        <v>0</v>
      </c>
      <c r="P23" s="328" t="str">
        <f t="shared" si="2"/>
        <v/>
      </c>
      <c r="Q23" s="284" t="str">
        <f t="shared" si="3"/>
        <v/>
      </c>
      <c r="R23" s="21"/>
    </row>
    <row r="24" spans="1:18" ht="18" customHeight="1">
      <c r="A24" s="176"/>
      <c r="B24" s="188"/>
      <c r="C24" s="188"/>
      <c r="D24" s="224"/>
      <c r="E24" s="175"/>
      <c r="F24" s="189"/>
      <c r="G24" s="201"/>
      <c r="H24" s="178" t="s">
        <v>26</v>
      </c>
      <c r="I24" s="328"/>
      <c r="J24" s="328"/>
      <c r="K24" s="328"/>
      <c r="L24" s="336"/>
      <c r="M24" s="328"/>
      <c r="N24" s="328">
        <f t="shared" si="0"/>
        <v>0</v>
      </c>
      <c r="O24" s="328">
        <f t="shared" si="1"/>
        <v>0</v>
      </c>
      <c r="P24" s="328" t="str">
        <f t="shared" si="2"/>
        <v/>
      </c>
      <c r="Q24" s="284" t="str">
        <f t="shared" si="3"/>
        <v/>
      </c>
      <c r="R24" s="21"/>
    </row>
    <row r="25" spans="1:18" ht="18" customHeight="1">
      <c r="A25" s="298"/>
      <c r="B25" s="188"/>
      <c r="C25" s="188"/>
      <c r="D25" s="295"/>
      <c r="E25" s="175"/>
      <c r="F25" s="189"/>
      <c r="G25" s="201"/>
      <c r="H25" s="178"/>
      <c r="I25" s="328"/>
      <c r="J25" s="328"/>
      <c r="K25" s="328"/>
      <c r="L25" s="336"/>
      <c r="M25" s="328"/>
      <c r="N25" s="328">
        <f t="shared" si="0"/>
        <v>0</v>
      </c>
      <c r="O25" s="328">
        <f t="shared" si="1"/>
        <v>0</v>
      </c>
      <c r="P25" s="328" t="str">
        <f t="shared" si="2"/>
        <v/>
      </c>
      <c r="Q25" s="284" t="str">
        <f t="shared" si="3"/>
        <v/>
      </c>
      <c r="R25" s="21"/>
    </row>
    <row r="26" spans="1:18" ht="18" customHeight="1">
      <c r="A26" s="298"/>
      <c r="B26" s="188"/>
      <c r="C26" s="188"/>
      <c r="D26" s="295"/>
      <c r="E26" s="175"/>
      <c r="F26" s="189"/>
      <c r="G26" s="201"/>
      <c r="H26" s="178"/>
      <c r="I26" s="328"/>
      <c r="J26" s="328"/>
      <c r="K26" s="328"/>
      <c r="L26" s="336"/>
      <c r="M26" s="328"/>
      <c r="N26" s="328">
        <f t="shared" si="0"/>
        <v>0</v>
      </c>
      <c r="O26" s="328">
        <f t="shared" si="1"/>
        <v>0</v>
      </c>
      <c r="P26" s="328" t="str">
        <f t="shared" si="2"/>
        <v/>
      </c>
      <c r="Q26" s="284" t="str">
        <f t="shared" si="3"/>
        <v/>
      </c>
      <c r="R26" s="21"/>
    </row>
    <row r="27" spans="1:18" ht="18" customHeight="1">
      <c r="A27" s="298"/>
      <c r="B27" s="188"/>
      <c r="C27" s="188"/>
      <c r="D27" s="295"/>
      <c r="E27" s="175"/>
      <c r="F27" s="189"/>
      <c r="G27" s="201"/>
      <c r="H27" s="178"/>
      <c r="I27" s="328"/>
      <c r="J27" s="328"/>
      <c r="K27" s="328"/>
      <c r="L27" s="336"/>
      <c r="M27" s="328"/>
      <c r="N27" s="328">
        <f t="shared" si="0"/>
        <v>0</v>
      </c>
      <c r="O27" s="328">
        <f t="shared" si="1"/>
        <v>0</v>
      </c>
      <c r="P27" s="328" t="str">
        <f t="shared" si="2"/>
        <v/>
      </c>
      <c r="Q27" s="284" t="str">
        <f t="shared" si="3"/>
        <v/>
      </c>
      <c r="R27" s="21"/>
    </row>
    <row r="28" spans="1:18" ht="18" customHeight="1">
      <c r="A28" s="176"/>
      <c r="B28" s="188"/>
      <c r="C28" s="188"/>
      <c r="D28" s="224"/>
      <c r="E28" s="175"/>
      <c r="F28" s="189"/>
      <c r="G28" s="201"/>
      <c r="H28" s="178" t="s">
        <v>26</v>
      </c>
      <c r="I28" s="328"/>
      <c r="J28" s="328"/>
      <c r="K28" s="328"/>
      <c r="L28" s="336"/>
      <c r="M28" s="328"/>
      <c r="N28" s="328">
        <f t="shared" si="0"/>
        <v>0</v>
      </c>
      <c r="O28" s="328">
        <f t="shared" si="1"/>
        <v>0</v>
      </c>
      <c r="P28" s="328" t="str">
        <f t="shared" si="2"/>
        <v/>
      </c>
      <c r="Q28" s="284" t="str">
        <f t="shared" si="3"/>
        <v/>
      </c>
      <c r="R28" s="21"/>
    </row>
    <row r="29" spans="1:18" ht="18" customHeight="1">
      <c r="A29" s="176"/>
      <c r="B29" s="188"/>
      <c r="C29" s="188"/>
      <c r="D29" s="224"/>
      <c r="E29" s="175"/>
      <c r="F29" s="189"/>
      <c r="G29" s="201"/>
      <c r="H29" s="178" t="s">
        <v>26</v>
      </c>
      <c r="I29" s="328"/>
      <c r="J29" s="328"/>
      <c r="K29" s="328"/>
      <c r="L29" s="336"/>
      <c r="M29" s="328"/>
      <c r="N29" s="328">
        <f t="shared" si="0"/>
        <v>0</v>
      </c>
      <c r="O29" s="328">
        <f t="shared" si="1"/>
        <v>0</v>
      </c>
      <c r="P29" s="328" t="str">
        <f t="shared" si="2"/>
        <v/>
      </c>
      <c r="Q29" s="284" t="str">
        <f t="shared" si="3"/>
        <v/>
      </c>
      <c r="R29" s="21"/>
    </row>
    <row r="30" spans="1:18" ht="18" customHeight="1">
      <c r="A30" s="176"/>
      <c r="B30" s="188"/>
      <c r="C30" s="188"/>
      <c r="D30" s="224"/>
      <c r="E30" s="175"/>
      <c r="F30" s="189"/>
      <c r="G30" s="201"/>
      <c r="H30" s="178" t="s">
        <v>26</v>
      </c>
      <c r="I30" s="328"/>
      <c r="J30" s="328"/>
      <c r="K30" s="328"/>
      <c r="L30" s="336"/>
      <c r="M30" s="328"/>
      <c r="N30" s="328">
        <f t="shared" si="0"/>
        <v>0</v>
      </c>
      <c r="O30" s="328">
        <f t="shared" si="1"/>
        <v>0</v>
      </c>
      <c r="P30" s="328" t="str">
        <f t="shared" si="2"/>
        <v/>
      </c>
      <c r="Q30" s="284" t="str">
        <f t="shared" si="3"/>
        <v/>
      </c>
      <c r="R30" s="21"/>
    </row>
    <row r="31" spans="1:18" ht="18" customHeight="1">
      <c r="A31" s="176"/>
      <c r="B31" s="188"/>
      <c r="C31" s="188"/>
      <c r="D31" s="224"/>
      <c r="E31" s="175"/>
      <c r="F31" s="189"/>
      <c r="G31" s="201"/>
      <c r="H31" s="178" t="s">
        <v>26</v>
      </c>
      <c r="I31" s="328"/>
      <c r="J31" s="328"/>
      <c r="K31" s="328"/>
      <c r="L31" s="336"/>
      <c r="M31" s="328"/>
      <c r="N31" s="328">
        <f t="shared" si="0"/>
        <v>0</v>
      </c>
      <c r="O31" s="328">
        <f t="shared" si="1"/>
        <v>0</v>
      </c>
      <c r="P31" s="328" t="str">
        <f t="shared" si="2"/>
        <v/>
      </c>
      <c r="Q31" s="284" t="str">
        <f t="shared" si="3"/>
        <v/>
      </c>
      <c r="R31" s="21"/>
    </row>
    <row r="32" spans="1:18" ht="18" customHeight="1">
      <c r="A32" s="176"/>
      <c r="B32" s="188"/>
      <c r="C32" s="188"/>
      <c r="D32" s="224"/>
      <c r="E32" s="175"/>
      <c r="F32" s="189"/>
      <c r="G32" s="201"/>
      <c r="H32" s="178" t="s">
        <v>26</v>
      </c>
      <c r="I32" s="328"/>
      <c r="J32" s="328"/>
      <c r="K32" s="328"/>
      <c r="L32" s="336"/>
      <c r="M32" s="328"/>
      <c r="N32" s="328">
        <f t="shared" si="0"/>
        <v>0</v>
      </c>
      <c r="O32" s="328">
        <f t="shared" si="1"/>
        <v>0</v>
      </c>
      <c r="P32" s="328" t="str">
        <f t="shared" si="2"/>
        <v/>
      </c>
      <c r="Q32" s="284" t="str">
        <f t="shared" si="3"/>
        <v/>
      </c>
      <c r="R32" s="21"/>
    </row>
    <row r="33" spans="1:18" ht="18" customHeight="1">
      <c r="A33" s="176"/>
      <c r="B33" s="188"/>
      <c r="C33" s="188"/>
      <c r="D33" s="224"/>
      <c r="E33" s="175"/>
      <c r="F33" s="189"/>
      <c r="G33" s="201"/>
      <c r="H33" s="178" t="s">
        <v>26</v>
      </c>
      <c r="I33" s="328"/>
      <c r="J33" s="328"/>
      <c r="K33" s="328"/>
      <c r="L33" s="336"/>
      <c r="M33" s="328"/>
      <c r="N33" s="328">
        <f t="shared" si="0"/>
        <v>0</v>
      </c>
      <c r="O33" s="328">
        <f t="shared" si="1"/>
        <v>0</v>
      </c>
      <c r="P33" s="328" t="str">
        <f t="shared" si="2"/>
        <v/>
      </c>
      <c r="Q33" s="284" t="str">
        <f t="shared" si="3"/>
        <v/>
      </c>
      <c r="R33" s="21"/>
    </row>
    <row r="34" spans="1:18" ht="18" customHeight="1">
      <c r="A34" s="522" t="s">
        <v>334</v>
      </c>
      <c r="B34" s="557"/>
      <c r="C34" s="523"/>
      <c r="D34" s="224"/>
      <c r="E34" s="189"/>
      <c r="F34" s="189"/>
      <c r="G34" s="201"/>
      <c r="H34" s="178"/>
      <c r="I34" s="328">
        <f>SUM(I7:I33)</f>
        <v>0</v>
      </c>
      <c r="J34" s="328">
        <f>SUM(J7:J33)</f>
        <v>0</v>
      </c>
      <c r="K34" s="328">
        <f>SUM(K7:K33)</f>
        <v>0</v>
      </c>
      <c r="L34" s="329"/>
      <c r="M34" s="328">
        <f>SUM(M7:M33)</f>
        <v>0</v>
      </c>
      <c r="N34" s="328">
        <f t="shared" ref="N34:N36" si="4">K34-I34</f>
        <v>0</v>
      </c>
      <c r="O34" s="328">
        <f t="shared" ref="O34:O36" si="5">M34-J34</f>
        <v>0</v>
      </c>
      <c r="P34" s="328" t="str">
        <f>IF(J34=0,"",ROUND(O34/J34*100,2))</f>
        <v/>
      </c>
      <c r="Q34" s="284" t="str">
        <f t="shared" ref="Q34:Q36" si="6">IF(G34=0,"",ROUND(K34/G34,0))</f>
        <v/>
      </c>
      <c r="R34" s="21"/>
    </row>
    <row r="35" spans="1:18" ht="18" customHeight="1">
      <c r="A35" s="543" t="s">
        <v>505</v>
      </c>
      <c r="B35" s="602"/>
      <c r="C35" s="544"/>
      <c r="D35" s="178"/>
      <c r="E35" s="178"/>
      <c r="F35" s="178"/>
      <c r="G35" s="178"/>
      <c r="H35" s="178"/>
      <c r="I35" s="328"/>
      <c r="J35" s="328"/>
      <c r="K35" s="328"/>
      <c r="L35" s="337"/>
      <c r="M35" s="328"/>
      <c r="N35" s="328">
        <f t="shared" si="4"/>
        <v>0</v>
      </c>
      <c r="O35" s="328">
        <f t="shared" si="5"/>
        <v>0</v>
      </c>
      <c r="P35" s="328" t="str">
        <f t="shared" ref="P35:P36" si="7">IF(J35=0,"",ROUND(O35/J35*100,2))</f>
        <v/>
      </c>
      <c r="Q35" s="284" t="str">
        <f t="shared" si="6"/>
        <v/>
      </c>
      <c r="R35" s="17"/>
    </row>
    <row r="36" spans="1:18" ht="18" customHeight="1">
      <c r="A36" s="522" t="s">
        <v>334</v>
      </c>
      <c r="B36" s="557"/>
      <c r="C36" s="523"/>
      <c r="D36" s="224"/>
      <c r="E36" s="189"/>
      <c r="F36" s="189"/>
      <c r="G36" s="191"/>
      <c r="H36" s="178"/>
      <c r="I36" s="328">
        <f>I34-I35</f>
        <v>0</v>
      </c>
      <c r="J36" s="328">
        <f>J34-J35</f>
        <v>0</v>
      </c>
      <c r="K36" s="328">
        <f>K34-K35</f>
        <v>0</v>
      </c>
      <c r="L36" s="329"/>
      <c r="M36" s="328">
        <f>M34-M35</f>
        <v>0</v>
      </c>
      <c r="N36" s="328">
        <f t="shared" si="4"/>
        <v>0</v>
      </c>
      <c r="O36" s="328">
        <f t="shared" si="5"/>
        <v>0</v>
      </c>
      <c r="P36" s="328" t="str">
        <f t="shared" si="7"/>
        <v/>
      </c>
      <c r="Q36" s="284" t="str">
        <f t="shared" si="6"/>
        <v/>
      </c>
      <c r="R36" s="21"/>
    </row>
    <row r="37" spans="1:18" ht="15.75" customHeight="1">
      <c r="A37" s="193"/>
      <c r="B37" s="193"/>
      <c r="C37" s="193"/>
      <c r="D37" s="193"/>
      <c r="E37" s="216"/>
      <c r="F37" s="216"/>
      <c r="G37" s="216"/>
      <c r="H37" s="179"/>
      <c r="I37" s="216"/>
      <c r="J37" s="216"/>
      <c r="K37" s="216"/>
      <c r="L37" s="216"/>
      <c r="M37" s="216"/>
      <c r="N37" s="216"/>
      <c r="O37" s="216"/>
      <c r="P37" s="216"/>
      <c r="Q37" s="216"/>
      <c r="R37" s="216"/>
    </row>
    <row r="38" spans="1:18" ht="15.75" customHeight="1">
      <c r="A38" s="195"/>
      <c r="B38" s="179"/>
      <c r="C38" s="179"/>
      <c r="D38" s="179"/>
      <c r="E38" s="179"/>
      <c r="F38" s="179"/>
      <c r="G38" s="179"/>
      <c r="H38" s="179"/>
      <c r="I38" s="179"/>
      <c r="J38" s="179"/>
      <c r="K38" s="179"/>
      <c r="L38" s="179"/>
      <c r="M38" s="179"/>
      <c r="N38" s="179"/>
      <c r="O38" s="179"/>
      <c r="P38" s="186"/>
    </row>
    <row r="39" spans="1:18" ht="15.75" customHeight="1">
      <c r="A39" s="179"/>
      <c r="B39" s="179"/>
      <c r="C39" s="179"/>
      <c r="D39" s="179"/>
      <c r="E39" s="179"/>
      <c r="F39" s="179"/>
      <c r="G39" s="179"/>
      <c r="H39" s="179"/>
      <c r="I39" s="179"/>
      <c r="J39" s="179"/>
      <c r="K39" s="179"/>
      <c r="L39" s="179"/>
      <c r="M39" s="179"/>
      <c r="N39" s="179"/>
      <c r="O39" s="179"/>
      <c r="P39" s="186"/>
    </row>
    <row r="40" spans="1:18" ht="15.75" customHeight="1">
      <c r="A40" s="179"/>
      <c r="B40" s="179"/>
      <c r="C40" s="179"/>
      <c r="D40" s="179"/>
      <c r="E40" s="179"/>
      <c r="F40" s="179"/>
      <c r="G40" s="179"/>
      <c r="H40" s="179"/>
      <c r="I40" s="179"/>
      <c r="J40" s="179"/>
      <c r="K40" s="179"/>
      <c r="L40" s="179"/>
      <c r="M40" s="179"/>
      <c r="N40" s="179"/>
      <c r="O40" s="179"/>
      <c r="P40" s="186"/>
    </row>
    <row r="41" spans="1:18" ht="15.75" customHeight="1">
      <c r="A41" s="179"/>
      <c r="B41" s="179"/>
      <c r="C41" s="179"/>
      <c r="D41" s="179"/>
      <c r="E41" s="179"/>
      <c r="F41" s="179"/>
      <c r="G41" s="179"/>
      <c r="H41" s="179"/>
      <c r="I41" s="179"/>
      <c r="J41" s="179"/>
      <c r="K41" s="179"/>
      <c r="L41" s="179"/>
      <c r="M41" s="179"/>
      <c r="N41" s="179"/>
      <c r="O41" s="179"/>
      <c r="P41" s="186"/>
    </row>
    <row r="42" spans="1:18" ht="15.75" customHeight="1">
      <c r="A42" s="179"/>
      <c r="B42" s="179"/>
      <c r="C42" s="179"/>
      <c r="D42" s="179"/>
      <c r="E42" s="179"/>
      <c r="F42" s="179"/>
      <c r="G42" s="179"/>
      <c r="H42" s="179"/>
      <c r="I42" s="179"/>
      <c r="J42" s="179"/>
      <c r="K42" s="179"/>
      <c r="L42" s="179"/>
      <c r="M42" s="179"/>
      <c r="N42" s="179"/>
      <c r="O42" s="179"/>
      <c r="P42" s="186"/>
    </row>
    <row r="43" spans="1:18" ht="15.75" customHeight="1">
      <c r="A43" s="179"/>
      <c r="B43" s="179"/>
      <c r="C43" s="179"/>
      <c r="D43" s="179"/>
      <c r="E43" s="179"/>
      <c r="F43" s="179"/>
      <c r="G43" s="179"/>
      <c r="H43" s="179"/>
      <c r="I43" s="179"/>
      <c r="J43" s="179"/>
      <c r="K43" s="179"/>
      <c r="L43" s="179"/>
      <c r="M43" s="179"/>
      <c r="N43" s="179"/>
      <c r="O43" s="179"/>
      <c r="P43" s="186"/>
    </row>
    <row r="44" spans="1:18" ht="15.75" customHeight="1">
      <c r="A44" s="179"/>
      <c r="B44" s="179"/>
      <c r="C44" s="179"/>
      <c r="D44" s="179"/>
      <c r="E44" s="179"/>
      <c r="F44" s="179"/>
      <c r="G44" s="179"/>
      <c r="H44" s="179"/>
      <c r="I44" s="179"/>
      <c r="J44" s="179"/>
      <c r="K44" s="179"/>
      <c r="L44" s="179"/>
      <c r="M44" s="179"/>
      <c r="N44" s="179"/>
      <c r="O44" s="179"/>
      <c r="P44" s="186"/>
    </row>
    <row r="45" spans="1:18" ht="15.75" customHeight="1">
      <c r="A45" s="179"/>
      <c r="B45" s="179"/>
      <c r="C45" s="179"/>
      <c r="D45" s="179"/>
      <c r="E45" s="179"/>
      <c r="F45" s="179"/>
      <c r="G45" s="179"/>
      <c r="H45" s="179"/>
      <c r="I45" s="179"/>
      <c r="J45" s="179"/>
      <c r="K45" s="179"/>
      <c r="L45" s="179"/>
      <c r="M45" s="179"/>
      <c r="N45" s="179"/>
      <c r="O45" s="179"/>
      <c r="P45" s="186"/>
    </row>
    <row r="46" spans="1:18" ht="15.75" customHeight="1">
      <c r="A46" s="179"/>
      <c r="B46" s="179"/>
      <c r="C46" s="179"/>
      <c r="D46" s="179"/>
      <c r="E46" s="179"/>
      <c r="F46" s="179"/>
      <c r="G46" s="179"/>
      <c r="H46" s="179"/>
      <c r="I46" s="179"/>
      <c r="J46" s="179"/>
      <c r="K46" s="179"/>
      <c r="L46" s="179"/>
      <c r="M46" s="179"/>
      <c r="N46" s="179"/>
      <c r="O46" s="179"/>
      <c r="P46" s="186"/>
    </row>
    <row r="47" spans="1:18" ht="15.75" customHeight="1">
      <c r="A47" s="179"/>
      <c r="B47" s="179"/>
      <c r="C47" s="179"/>
      <c r="D47" s="179"/>
      <c r="E47" s="179"/>
      <c r="F47" s="179"/>
      <c r="G47" s="179"/>
      <c r="H47" s="179"/>
      <c r="I47" s="179"/>
      <c r="J47" s="179"/>
      <c r="K47" s="179"/>
      <c r="L47" s="179"/>
      <c r="M47" s="179"/>
      <c r="N47" s="179"/>
      <c r="O47" s="179"/>
      <c r="P47" s="186"/>
    </row>
    <row r="48" spans="1:18"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79"/>
      <c r="B75" s="179"/>
      <c r="C75" s="179"/>
      <c r="D75" s="179"/>
      <c r="E75" s="179"/>
      <c r="F75" s="179"/>
      <c r="G75" s="179"/>
      <c r="H75" s="179"/>
      <c r="I75" s="179"/>
      <c r="J75" s="179"/>
      <c r="K75" s="179"/>
      <c r="L75" s="179"/>
      <c r="M75" s="179"/>
      <c r="N75" s="179"/>
      <c r="O75" s="179"/>
      <c r="P75" s="186"/>
    </row>
    <row r="76" spans="1:16" ht="15.75" customHeight="1">
      <c r="A76" s="179"/>
      <c r="B76" s="179"/>
      <c r="C76" s="179"/>
      <c r="D76" s="179"/>
      <c r="E76" s="179"/>
      <c r="F76" s="179"/>
      <c r="G76" s="179"/>
      <c r="H76" s="179"/>
      <c r="I76" s="179"/>
      <c r="J76" s="179"/>
      <c r="K76" s="179"/>
      <c r="L76" s="179"/>
      <c r="M76" s="179"/>
      <c r="N76" s="179"/>
      <c r="O76" s="179"/>
      <c r="P76" s="186"/>
    </row>
    <row r="77" spans="1:16" ht="15.75" customHeight="1">
      <c r="A77" s="179"/>
      <c r="B77" s="179"/>
      <c r="C77" s="179"/>
      <c r="D77" s="179"/>
      <c r="E77" s="179"/>
      <c r="F77" s="179"/>
      <c r="G77" s="179"/>
      <c r="H77" s="179"/>
      <c r="I77" s="179"/>
      <c r="J77" s="179"/>
      <c r="K77" s="179"/>
      <c r="L77" s="179"/>
      <c r="M77" s="179"/>
      <c r="N77" s="179"/>
      <c r="O77" s="179"/>
      <c r="P77" s="186"/>
    </row>
    <row r="78" spans="1:16" ht="15.75" customHeight="1">
      <c r="A78" s="179"/>
      <c r="B78" s="179"/>
      <c r="C78" s="179"/>
      <c r="D78" s="179"/>
      <c r="E78" s="179"/>
      <c r="F78" s="179"/>
      <c r="G78" s="179"/>
      <c r="H78" s="179"/>
      <c r="I78" s="179"/>
      <c r="J78" s="179"/>
      <c r="K78" s="179"/>
      <c r="L78" s="179"/>
      <c r="M78" s="179"/>
      <c r="N78" s="179"/>
      <c r="O78" s="179"/>
      <c r="P78" s="186"/>
    </row>
    <row r="79" spans="1:16" ht="15.75" customHeight="1">
      <c r="A79" s="179"/>
      <c r="B79" s="179"/>
      <c r="C79" s="179"/>
      <c r="D79" s="179"/>
      <c r="E79" s="179"/>
      <c r="F79" s="179"/>
      <c r="G79" s="179"/>
      <c r="H79" s="179"/>
      <c r="I79" s="179"/>
      <c r="J79" s="179"/>
      <c r="K79" s="179"/>
      <c r="L79" s="179"/>
      <c r="M79" s="179"/>
      <c r="N79" s="179"/>
      <c r="O79" s="179"/>
      <c r="P79" s="186"/>
    </row>
    <row r="80" spans="1:16" ht="15.75" customHeight="1">
      <c r="A80" s="179"/>
      <c r="B80" s="179"/>
      <c r="C80" s="179"/>
      <c r="D80" s="179"/>
      <c r="E80" s="179"/>
      <c r="F80" s="179"/>
      <c r="G80" s="179"/>
      <c r="H80" s="179"/>
      <c r="I80" s="179"/>
      <c r="J80" s="179"/>
      <c r="K80" s="179"/>
      <c r="L80" s="179"/>
      <c r="M80" s="179"/>
      <c r="N80" s="179"/>
      <c r="O80" s="179"/>
      <c r="P80" s="186"/>
    </row>
    <row r="81" spans="1:16" ht="15.75" customHeight="1">
      <c r="A81" s="187"/>
      <c r="B81" s="187"/>
      <c r="C81" s="187"/>
      <c r="D81" s="187"/>
      <c r="E81" s="187"/>
      <c r="F81" s="187"/>
      <c r="G81" s="187"/>
      <c r="H81" s="187"/>
      <c r="I81" s="187"/>
      <c r="J81" s="187"/>
      <c r="K81" s="187"/>
      <c r="L81" s="187"/>
      <c r="M81" s="187"/>
      <c r="N81" s="187"/>
      <c r="O81" s="187"/>
      <c r="P81" s="186"/>
    </row>
    <row r="82" spans="1:16" ht="15.75" customHeight="1">
      <c r="A82" s="187"/>
      <c r="B82" s="187"/>
      <c r="C82" s="187"/>
      <c r="D82" s="187"/>
      <c r="E82" s="187"/>
      <c r="F82" s="187"/>
      <c r="G82" s="187"/>
      <c r="H82" s="187"/>
      <c r="I82" s="187"/>
      <c r="J82" s="187"/>
      <c r="K82" s="187"/>
      <c r="L82" s="187"/>
      <c r="M82" s="187"/>
      <c r="N82" s="187"/>
      <c r="O82" s="187"/>
      <c r="P82" s="186"/>
    </row>
    <row r="83" spans="1:16" ht="15.75" customHeight="1">
      <c r="A83" s="187"/>
      <c r="B83" s="187"/>
      <c r="C83" s="187"/>
      <c r="D83" s="187"/>
      <c r="E83" s="187"/>
      <c r="F83" s="187"/>
      <c r="G83" s="187"/>
      <c r="H83" s="187"/>
      <c r="I83" s="187"/>
      <c r="J83" s="187"/>
      <c r="K83" s="187"/>
      <c r="L83" s="187"/>
      <c r="M83" s="187"/>
      <c r="N83" s="187"/>
      <c r="O83" s="187"/>
      <c r="P83" s="186"/>
    </row>
    <row r="84" spans="1:16" ht="15.75" customHeight="1">
      <c r="A84" s="187"/>
      <c r="B84" s="187"/>
      <c r="C84" s="187"/>
      <c r="D84" s="187"/>
      <c r="E84" s="187"/>
      <c r="F84" s="187"/>
      <c r="G84" s="187"/>
      <c r="H84" s="187"/>
      <c r="I84" s="187"/>
      <c r="J84" s="187"/>
      <c r="K84" s="187"/>
      <c r="L84" s="187"/>
      <c r="M84" s="187"/>
      <c r="N84" s="187"/>
      <c r="O84" s="187"/>
      <c r="P84" s="186"/>
    </row>
    <row r="85" spans="1:16" ht="15.75" customHeight="1">
      <c r="A85" s="187"/>
      <c r="B85" s="187"/>
      <c r="C85" s="187"/>
      <c r="D85" s="187"/>
      <c r="E85" s="187"/>
      <c r="F85" s="187"/>
      <c r="G85" s="187"/>
      <c r="H85" s="187"/>
      <c r="I85" s="187"/>
      <c r="J85" s="187"/>
      <c r="K85" s="187"/>
      <c r="L85" s="187"/>
      <c r="M85" s="187"/>
      <c r="N85" s="187"/>
      <c r="O85" s="187"/>
      <c r="P85" s="186"/>
    </row>
    <row r="86" spans="1:16" ht="15.75" customHeight="1">
      <c r="A86" s="102"/>
      <c r="B86" s="102"/>
      <c r="C86" s="102"/>
      <c r="D86" s="102"/>
      <c r="E86" s="102"/>
      <c r="F86" s="102"/>
      <c r="G86" s="102"/>
      <c r="H86" s="102"/>
      <c r="I86" s="102"/>
      <c r="J86" s="102"/>
      <c r="K86" s="102"/>
      <c r="L86" s="102"/>
      <c r="M86" s="102"/>
      <c r="N86" s="102"/>
      <c r="O86" s="102"/>
    </row>
    <row r="87" spans="1:16" ht="15.75" customHeight="1">
      <c r="A87" s="102"/>
      <c r="B87" s="102"/>
      <c r="C87" s="102"/>
      <c r="D87" s="102"/>
      <c r="E87" s="102"/>
      <c r="F87" s="102"/>
      <c r="G87" s="102"/>
      <c r="H87" s="102"/>
      <c r="I87" s="102"/>
      <c r="J87" s="102"/>
      <c r="K87" s="102"/>
      <c r="L87" s="102"/>
      <c r="M87" s="102"/>
      <c r="N87" s="102"/>
      <c r="O87" s="102"/>
    </row>
    <row r="88" spans="1:16" ht="15.75" customHeight="1">
      <c r="A88" s="102"/>
      <c r="B88" s="102"/>
      <c r="C88" s="102"/>
      <c r="D88" s="102"/>
      <c r="E88" s="102"/>
      <c r="F88" s="102"/>
      <c r="G88" s="102"/>
      <c r="H88" s="102"/>
      <c r="I88" s="102"/>
      <c r="J88" s="102"/>
      <c r="K88" s="102"/>
      <c r="L88" s="102"/>
      <c r="M88" s="102"/>
      <c r="N88" s="102"/>
      <c r="O88" s="102"/>
    </row>
    <row r="89" spans="1:16" ht="15.75" customHeight="1">
      <c r="A89" s="102"/>
      <c r="B89" s="102"/>
      <c r="C89" s="102"/>
      <c r="D89" s="102"/>
      <c r="E89" s="102"/>
      <c r="F89" s="102"/>
      <c r="G89" s="102"/>
      <c r="H89" s="102"/>
      <c r="I89" s="102"/>
      <c r="J89" s="102"/>
      <c r="K89" s="102"/>
      <c r="L89" s="102"/>
      <c r="M89" s="102"/>
      <c r="N89" s="102"/>
      <c r="O89" s="102"/>
    </row>
    <row r="90" spans="1:16" ht="15.75" customHeight="1">
      <c r="A90" s="102"/>
      <c r="B90" s="102"/>
      <c r="C90" s="102"/>
      <c r="D90" s="102"/>
      <c r="E90" s="102"/>
      <c r="F90" s="102"/>
      <c r="G90" s="102"/>
      <c r="H90" s="102"/>
      <c r="I90" s="102"/>
      <c r="J90" s="102"/>
      <c r="K90" s="102"/>
      <c r="L90" s="102"/>
      <c r="M90" s="102"/>
      <c r="N90" s="102"/>
      <c r="O90" s="102"/>
    </row>
    <row r="91" spans="1:16" ht="15.75" customHeight="1">
      <c r="A91" s="102"/>
      <c r="B91" s="102"/>
      <c r="C91" s="102"/>
      <c r="D91" s="102"/>
      <c r="E91" s="102"/>
      <c r="F91" s="102"/>
      <c r="G91" s="102"/>
      <c r="H91" s="102"/>
      <c r="I91" s="102"/>
      <c r="J91" s="102"/>
      <c r="K91" s="102"/>
      <c r="L91" s="102"/>
      <c r="M91" s="102"/>
      <c r="N91" s="102"/>
      <c r="O91" s="102"/>
    </row>
    <row r="92" spans="1:16" ht="15.75" customHeight="1">
      <c r="A92" s="102"/>
      <c r="B92" s="102"/>
      <c r="C92" s="102"/>
      <c r="D92" s="102"/>
      <c r="E92" s="102"/>
      <c r="F92" s="102"/>
      <c r="G92" s="102"/>
      <c r="H92" s="102"/>
      <c r="I92" s="102"/>
      <c r="J92" s="102"/>
      <c r="K92" s="102"/>
      <c r="L92" s="102"/>
      <c r="M92" s="102"/>
      <c r="N92" s="102"/>
      <c r="O92" s="102"/>
    </row>
    <row r="93" spans="1:16" ht="15.75" customHeight="1">
      <c r="A93" s="102"/>
      <c r="B93" s="102"/>
      <c r="C93" s="102"/>
      <c r="D93" s="102"/>
      <c r="E93" s="102"/>
      <c r="F93" s="102"/>
      <c r="G93" s="102"/>
      <c r="H93" s="102"/>
      <c r="I93" s="102"/>
      <c r="J93" s="102"/>
      <c r="K93" s="102"/>
      <c r="L93" s="102"/>
      <c r="M93" s="102"/>
      <c r="N93" s="102"/>
      <c r="O93" s="102"/>
    </row>
    <row r="94" spans="1:16" ht="15.75" customHeight="1">
      <c r="A94" s="102"/>
      <c r="B94" s="102"/>
      <c r="C94" s="102"/>
      <c r="D94" s="102"/>
      <c r="E94" s="102"/>
      <c r="F94" s="102"/>
      <c r="G94" s="102"/>
      <c r="H94" s="102"/>
      <c r="I94" s="102"/>
      <c r="J94" s="102"/>
      <c r="K94" s="102"/>
      <c r="L94" s="102"/>
      <c r="M94" s="102"/>
      <c r="N94" s="102"/>
      <c r="O94" s="102"/>
    </row>
    <row r="95" spans="1:16" ht="15.75" customHeight="1">
      <c r="A95" s="102"/>
      <c r="B95" s="102"/>
      <c r="C95" s="102"/>
      <c r="D95" s="102"/>
      <c r="E95" s="102"/>
      <c r="F95" s="102"/>
      <c r="G95" s="102"/>
      <c r="H95" s="102"/>
      <c r="I95" s="102"/>
      <c r="J95" s="102"/>
      <c r="K95" s="102"/>
      <c r="L95" s="102"/>
      <c r="M95" s="102"/>
      <c r="N95" s="102"/>
      <c r="O95" s="102"/>
    </row>
  </sheetData>
  <mergeCells count="20">
    <mergeCell ref="A36:C36"/>
    <mergeCell ref="H5:H6"/>
    <mergeCell ref="E5:E6"/>
    <mergeCell ref="A34:C34"/>
    <mergeCell ref="A35:C35"/>
    <mergeCell ref="F5:F6"/>
    <mergeCell ref="A1:R1"/>
    <mergeCell ref="A2:R2"/>
    <mergeCell ref="B5:B6"/>
    <mergeCell ref="R5:R6"/>
    <mergeCell ref="D5:D6"/>
    <mergeCell ref="Q5:Q6"/>
    <mergeCell ref="K5:M5"/>
    <mergeCell ref="C5:C6"/>
    <mergeCell ref="N5:O5"/>
    <mergeCell ref="I5:J5"/>
    <mergeCell ref="G5:G6"/>
    <mergeCell ref="P5:P6"/>
    <mergeCell ref="Q3:R3"/>
    <mergeCell ref="A5:A6"/>
  </mergeCells>
  <phoneticPr fontId="8" type="noConversion"/>
  <printOptions horizontalCentered="1"/>
  <pageMargins left="0.59055118110236227" right="0.59055118110236227" top="0.86614173228346458" bottom="0.86614173228346458" header="0.47244094488188981" footer="0.59055118110236227"/>
  <pageSetup paperSize="9" scale="73"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3">
    <pageSetUpPr fitToPage="1"/>
  </sheetPr>
  <dimension ref="A1:U91"/>
  <sheetViews>
    <sheetView view="pageBreakPreview" topLeftCell="A7" zoomScaleNormal="100" zoomScaleSheetLayoutView="100" workbookViewId="0">
      <selection activeCell="M22" sqref="M22"/>
    </sheetView>
  </sheetViews>
  <sheetFormatPr defaultColWidth="9" defaultRowHeight="15.75" customHeight="1"/>
  <cols>
    <col min="1" max="1" width="4.875" style="2" customWidth="1"/>
    <col min="2" max="2" width="18.625" style="2" customWidth="1"/>
    <col min="3" max="3" width="7.125" style="2" customWidth="1"/>
    <col min="4" max="4" width="8.875" style="2" customWidth="1"/>
    <col min="5" max="5" width="4.375" style="2" customWidth="1"/>
    <col min="6" max="6" width="5.125" style="2" customWidth="1"/>
    <col min="7" max="7" width="5.25" style="2" customWidth="1"/>
    <col min="8" max="8" width="8.625" style="2" customWidth="1"/>
    <col min="9" max="10" width="11" style="2" customWidth="1"/>
    <col min="11" max="11" width="13" style="2" customWidth="1"/>
    <col min="12" max="12" width="7.25" style="2" customWidth="1"/>
    <col min="13" max="13" width="10.75" style="2" customWidth="1"/>
    <col min="14" max="14" width="10.125" style="2" customWidth="1"/>
    <col min="15" max="15" width="10.25" style="2" customWidth="1"/>
    <col min="16" max="16" width="8.5" style="2" customWidth="1"/>
    <col min="17" max="17" width="11.375" style="2" customWidth="1"/>
    <col min="18" max="18" width="7.25" style="2" customWidth="1"/>
    <col min="19" max="16384" width="9" style="2"/>
  </cols>
  <sheetData>
    <row r="1" spans="1:21" s="15" customFormat="1" ht="30" customHeight="1">
      <c r="A1" s="519" t="s">
        <v>199</v>
      </c>
      <c r="B1" s="519"/>
      <c r="C1" s="519"/>
      <c r="D1" s="519"/>
      <c r="E1" s="519"/>
      <c r="F1" s="519"/>
      <c r="G1" s="519"/>
      <c r="H1" s="519"/>
      <c r="I1" s="519"/>
      <c r="J1" s="519"/>
      <c r="K1" s="519"/>
      <c r="L1" s="519"/>
      <c r="M1" s="519"/>
      <c r="N1" s="519"/>
      <c r="O1" s="519"/>
      <c r="P1" s="519"/>
      <c r="Q1" s="519"/>
      <c r="R1" s="519"/>
      <c r="S1" s="14"/>
      <c r="T1" s="14"/>
      <c r="U1" s="14"/>
    </row>
    <row r="2" spans="1:21" ht="17.25" customHeight="1">
      <c r="A2" s="518" t="str">
        <f>公用信息!A8</f>
        <v>评估基准日：2018年11月30日</v>
      </c>
      <c r="B2" s="518"/>
      <c r="C2" s="518"/>
      <c r="D2" s="518"/>
      <c r="E2" s="518"/>
      <c r="F2" s="518"/>
      <c r="G2" s="518"/>
      <c r="H2" s="537"/>
      <c r="I2" s="537"/>
      <c r="J2" s="537"/>
      <c r="K2" s="537"/>
      <c r="L2" s="537"/>
      <c r="M2" s="537"/>
      <c r="N2" s="537"/>
      <c r="O2" s="537"/>
      <c r="P2" s="589"/>
      <c r="Q2" s="589"/>
      <c r="R2" s="589"/>
      <c r="S2" s="1"/>
      <c r="T2" s="1"/>
      <c r="U2" s="1"/>
    </row>
    <row r="3" spans="1:21" s="92" customFormat="1" ht="17.25" customHeight="1">
      <c r="A3" s="91"/>
      <c r="B3" s="91"/>
      <c r="C3" s="91"/>
      <c r="D3" s="91"/>
      <c r="E3" s="91"/>
      <c r="F3" s="91"/>
      <c r="G3" s="91"/>
      <c r="H3" s="157"/>
      <c r="I3" s="157"/>
      <c r="J3" s="157"/>
      <c r="K3" s="157"/>
      <c r="L3" s="157"/>
      <c r="M3" s="157"/>
      <c r="N3" s="157"/>
      <c r="O3" s="157"/>
      <c r="P3" s="570" t="s">
        <v>285</v>
      </c>
      <c r="Q3" s="570"/>
      <c r="R3" s="570"/>
      <c r="S3" s="111"/>
      <c r="T3" s="111"/>
      <c r="U3" s="111"/>
    </row>
    <row r="4" spans="1:21" s="92" customFormat="1" ht="17.25" customHeight="1">
      <c r="A4" s="89" t="str">
        <f>公用信息!A5</f>
        <v>被评估单位：中国劳动关系学院</v>
      </c>
      <c r="B4" s="90"/>
      <c r="C4" s="90"/>
      <c r="D4" s="90"/>
      <c r="E4" s="90"/>
      <c r="F4" s="90"/>
      <c r="G4" s="90"/>
      <c r="H4" s="90"/>
      <c r="I4" s="90"/>
      <c r="J4" s="90"/>
      <c r="K4" s="90"/>
      <c r="L4" s="90"/>
      <c r="M4" s="545" t="s">
        <v>291</v>
      </c>
      <c r="N4" s="545"/>
      <c r="O4" s="545"/>
      <c r="P4" s="575"/>
      <c r="Q4" s="575"/>
      <c r="R4" s="575"/>
    </row>
    <row r="5" spans="1:21" s="93" customFormat="1" ht="15.75" customHeight="1">
      <c r="A5" s="546" t="s">
        <v>36</v>
      </c>
      <c r="B5" s="546" t="s">
        <v>497</v>
      </c>
      <c r="C5" s="546" t="s">
        <v>467</v>
      </c>
      <c r="D5" s="546" t="s">
        <v>498</v>
      </c>
      <c r="E5" s="564" t="s">
        <v>499</v>
      </c>
      <c r="F5" s="564" t="s">
        <v>500</v>
      </c>
      <c r="G5" s="554" t="s">
        <v>436</v>
      </c>
      <c r="H5" s="565" t="s">
        <v>822</v>
      </c>
      <c r="I5" s="546" t="s">
        <v>51</v>
      </c>
      <c r="J5" s="546"/>
      <c r="K5" s="546" t="s">
        <v>52</v>
      </c>
      <c r="L5" s="546"/>
      <c r="M5" s="546"/>
      <c r="N5" s="522" t="s">
        <v>321</v>
      </c>
      <c r="O5" s="523"/>
      <c r="P5" s="556" t="s">
        <v>53</v>
      </c>
      <c r="Q5" s="567" t="s">
        <v>839</v>
      </c>
      <c r="R5" s="565" t="s">
        <v>27</v>
      </c>
    </row>
    <row r="6" spans="1:21" s="93" customFormat="1" ht="15.75" customHeight="1">
      <c r="A6" s="546"/>
      <c r="B6" s="546"/>
      <c r="C6" s="546"/>
      <c r="D6" s="546"/>
      <c r="E6" s="564"/>
      <c r="F6" s="564"/>
      <c r="G6" s="555"/>
      <c r="H6" s="566"/>
      <c r="I6" s="192" t="s">
        <v>438</v>
      </c>
      <c r="J6" s="176" t="s">
        <v>439</v>
      </c>
      <c r="K6" s="176" t="s">
        <v>438</v>
      </c>
      <c r="L6" s="176" t="s">
        <v>440</v>
      </c>
      <c r="M6" s="176" t="s">
        <v>439</v>
      </c>
      <c r="N6" s="176" t="s">
        <v>438</v>
      </c>
      <c r="O6" s="176" t="s">
        <v>439</v>
      </c>
      <c r="P6" s="556"/>
      <c r="Q6" s="598"/>
      <c r="R6" s="566"/>
    </row>
    <row r="7" spans="1:21" s="92" customFormat="1" ht="18" customHeight="1">
      <c r="A7" s="176"/>
      <c r="B7" s="188"/>
      <c r="C7" s="176"/>
      <c r="D7" s="175"/>
      <c r="E7" s="189"/>
      <c r="F7" s="176"/>
      <c r="G7" s="176"/>
      <c r="H7" s="201"/>
      <c r="I7" s="328"/>
      <c r="J7" s="328"/>
      <c r="K7" s="328"/>
      <c r="L7" s="336"/>
      <c r="M7" s="328"/>
      <c r="N7" s="328">
        <f>K7-I7</f>
        <v>0</v>
      </c>
      <c r="O7" s="328">
        <f>M7-J7</f>
        <v>0</v>
      </c>
      <c r="P7" s="328" t="str">
        <f>IF(J7=0,"",ROUND(O7/J7*100,2))</f>
        <v/>
      </c>
      <c r="Q7" s="352" t="str">
        <f>IF(H7=0,"",ROUND(K7/H7,0))</f>
        <v/>
      </c>
      <c r="R7" s="95"/>
    </row>
    <row r="8" spans="1:21" s="92" customFormat="1" ht="18" customHeight="1">
      <c r="A8" s="176"/>
      <c r="B8" s="188"/>
      <c r="C8" s="176"/>
      <c r="D8" s="175"/>
      <c r="E8" s="189"/>
      <c r="F8" s="176"/>
      <c r="G8" s="176"/>
      <c r="H8" s="201"/>
      <c r="I8" s="328"/>
      <c r="J8" s="328"/>
      <c r="K8" s="328"/>
      <c r="L8" s="336"/>
      <c r="M8" s="328"/>
      <c r="N8" s="328">
        <f t="shared" ref="N8:N31" si="0">K8-I8</f>
        <v>0</v>
      </c>
      <c r="O8" s="328">
        <f t="shared" ref="O8:O31" si="1">M8-J8</f>
        <v>0</v>
      </c>
      <c r="P8" s="328" t="str">
        <f t="shared" ref="P8:P31" si="2">IF(J8=0,"",ROUND(O8/J8*100,2))</f>
        <v/>
      </c>
      <c r="Q8" s="352" t="str">
        <f t="shared" ref="Q8:Q31" si="3">IF(H8=0,"",ROUND(K8/H8,0))</f>
        <v/>
      </c>
      <c r="R8" s="95"/>
    </row>
    <row r="9" spans="1:21" s="92" customFormat="1" ht="18" customHeight="1">
      <c r="A9" s="176"/>
      <c r="B9" s="188"/>
      <c r="C9" s="176"/>
      <c r="D9" s="175"/>
      <c r="E9" s="189"/>
      <c r="F9" s="176"/>
      <c r="G9" s="176"/>
      <c r="H9" s="201"/>
      <c r="I9" s="328"/>
      <c r="J9" s="328"/>
      <c r="K9" s="328"/>
      <c r="L9" s="336"/>
      <c r="M9" s="328"/>
      <c r="N9" s="328">
        <f t="shared" si="0"/>
        <v>0</v>
      </c>
      <c r="O9" s="328">
        <f t="shared" si="1"/>
        <v>0</v>
      </c>
      <c r="P9" s="328" t="str">
        <f t="shared" si="2"/>
        <v/>
      </c>
      <c r="Q9" s="352" t="str">
        <f t="shared" si="3"/>
        <v/>
      </c>
      <c r="R9" s="95"/>
    </row>
    <row r="10" spans="1:21" s="92" customFormat="1" ht="18" customHeight="1">
      <c r="A10" s="176"/>
      <c r="B10" s="188"/>
      <c r="C10" s="176"/>
      <c r="D10" s="175"/>
      <c r="E10" s="189"/>
      <c r="F10" s="176"/>
      <c r="G10" s="176"/>
      <c r="H10" s="201"/>
      <c r="I10" s="328"/>
      <c r="J10" s="328"/>
      <c r="K10" s="328"/>
      <c r="L10" s="336"/>
      <c r="M10" s="328"/>
      <c r="N10" s="328">
        <f t="shared" si="0"/>
        <v>0</v>
      </c>
      <c r="O10" s="328">
        <f t="shared" si="1"/>
        <v>0</v>
      </c>
      <c r="P10" s="328" t="str">
        <f t="shared" si="2"/>
        <v/>
      </c>
      <c r="Q10" s="352" t="str">
        <f t="shared" si="3"/>
        <v/>
      </c>
      <c r="R10" s="95"/>
    </row>
    <row r="11" spans="1:21" s="92" customFormat="1" ht="18" customHeight="1">
      <c r="A11" s="176"/>
      <c r="B11" s="188"/>
      <c r="C11" s="176"/>
      <c r="D11" s="175"/>
      <c r="E11" s="189"/>
      <c r="F11" s="176"/>
      <c r="G11" s="176"/>
      <c r="H11" s="201"/>
      <c r="I11" s="328"/>
      <c r="J11" s="328"/>
      <c r="K11" s="328"/>
      <c r="L11" s="336"/>
      <c r="M11" s="328"/>
      <c r="N11" s="328">
        <f t="shared" si="0"/>
        <v>0</v>
      </c>
      <c r="O11" s="328">
        <f t="shared" si="1"/>
        <v>0</v>
      </c>
      <c r="P11" s="328" t="str">
        <f t="shared" si="2"/>
        <v/>
      </c>
      <c r="Q11" s="352" t="str">
        <f t="shared" si="3"/>
        <v/>
      </c>
      <c r="R11" s="95"/>
    </row>
    <row r="12" spans="1:21" s="92" customFormat="1" ht="18" customHeight="1">
      <c r="A12" s="176"/>
      <c r="B12" s="188"/>
      <c r="C12" s="176"/>
      <c r="D12" s="175"/>
      <c r="E12" s="189"/>
      <c r="F12" s="176"/>
      <c r="G12" s="176"/>
      <c r="H12" s="201"/>
      <c r="I12" s="328"/>
      <c r="J12" s="328"/>
      <c r="K12" s="328"/>
      <c r="L12" s="336"/>
      <c r="M12" s="328"/>
      <c r="N12" s="328">
        <f t="shared" si="0"/>
        <v>0</v>
      </c>
      <c r="O12" s="328">
        <f t="shared" si="1"/>
        <v>0</v>
      </c>
      <c r="P12" s="328" t="str">
        <f t="shared" si="2"/>
        <v/>
      </c>
      <c r="Q12" s="352" t="str">
        <f t="shared" si="3"/>
        <v/>
      </c>
      <c r="R12" s="95"/>
    </row>
    <row r="13" spans="1:21" s="92" customFormat="1" ht="18" customHeight="1">
      <c r="A13" s="176"/>
      <c r="B13" s="188"/>
      <c r="C13" s="176"/>
      <c r="D13" s="175"/>
      <c r="E13" s="189"/>
      <c r="F13" s="176"/>
      <c r="G13" s="176"/>
      <c r="H13" s="201"/>
      <c r="I13" s="328"/>
      <c r="J13" s="328"/>
      <c r="K13" s="328"/>
      <c r="L13" s="336"/>
      <c r="M13" s="328"/>
      <c r="N13" s="328">
        <f t="shared" si="0"/>
        <v>0</v>
      </c>
      <c r="O13" s="328">
        <f t="shared" si="1"/>
        <v>0</v>
      </c>
      <c r="P13" s="328" t="str">
        <f t="shared" si="2"/>
        <v/>
      </c>
      <c r="Q13" s="352" t="str">
        <f t="shared" si="3"/>
        <v/>
      </c>
      <c r="R13" s="95"/>
    </row>
    <row r="14" spans="1:21" s="92" customFormat="1" ht="18" customHeight="1">
      <c r="A14" s="176"/>
      <c r="B14" s="188"/>
      <c r="C14" s="176"/>
      <c r="D14" s="175"/>
      <c r="E14" s="189"/>
      <c r="F14" s="176"/>
      <c r="G14" s="176"/>
      <c r="H14" s="201"/>
      <c r="I14" s="328"/>
      <c r="J14" s="328"/>
      <c r="K14" s="328"/>
      <c r="L14" s="336"/>
      <c r="M14" s="328"/>
      <c r="N14" s="328">
        <f t="shared" si="0"/>
        <v>0</v>
      </c>
      <c r="O14" s="328">
        <f t="shared" si="1"/>
        <v>0</v>
      </c>
      <c r="P14" s="328" t="str">
        <f t="shared" si="2"/>
        <v/>
      </c>
      <c r="Q14" s="352" t="str">
        <f t="shared" si="3"/>
        <v/>
      </c>
      <c r="R14" s="95"/>
    </row>
    <row r="15" spans="1:21" s="92" customFormat="1" ht="18" customHeight="1">
      <c r="A15" s="176"/>
      <c r="B15" s="188"/>
      <c r="C15" s="176"/>
      <c r="D15" s="175"/>
      <c r="E15" s="189"/>
      <c r="F15" s="176"/>
      <c r="G15" s="176"/>
      <c r="H15" s="201"/>
      <c r="I15" s="328"/>
      <c r="J15" s="328"/>
      <c r="K15" s="328"/>
      <c r="L15" s="336"/>
      <c r="M15" s="328"/>
      <c r="N15" s="328">
        <f t="shared" si="0"/>
        <v>0</v>
      </c>
      <c r="O15" s="328">
        <f t="shared" si="1"/>
        <v>0</v>
      </c>
      <c r="P15" s="328" t="str">
        <f t="shared" si="2"/>
        <v/>
      </c>
      <c r="Q15" s="352" t="str">
        <f t="shared" si="3"/>
        <v/>
      </c>
      <c r="R15" s="95"/>
    </row>
    <row r="16" spans="1:21" s="92" customFormat="1" ht="18" customHeight="1">
      <c r="A16" s="176"/>
      <c r="B16" s="188"/>
      <c r="C16" s="176"/>
      <c r="D16" s="175"/>
      <c r="E16" s="189"/>
      <c r="F16" s="176"/>
      <c r="G16" s="176"/>
      <c r="H16" s="201"/>
      <c r="I16" s="328"/>
      <c r="J16" s="328"/>
      <c r="K16" s="328"/>
      <c r="L16" s="336"/>
      <c r="M16" s="328"/>
      <c r="N16" s="328">
        <f t="shared" si="0"/>
        <v>0</v>
      </c>
      <c r="O16" s="328">
        <f t="shared" si="1"/>
        <v>0</v>
      </c>
      <c r="P16" s="328" t="str">
        <f t="shared" si="2"/>
        <v/>
      </c>
      <c r="Q16" s="352" t="str">
        <f t="shared" si="3"/>
        <v/>
      </c>
      <c r="R16" s="95"/>
    </row>
    <row r="17" spans="1:18" s="92" customFormat="1" ht="18" customHeight="1">
      <c r="A17" s="176"/>
      <c r="B17" s="188"/>
      <c r="C17" s="176"/>
      <c r="D17" s="175"/>
      <c r="E17" s="189"/>
      <c r="F17" s="176"/>
      <c r="G17" s="176"/>
      <c r="H17" s="201"/>
      <c r="I17" s="328"/>
      <c r="J17" s="328"/>
      <c r="K17" s="328"/>
      <c r="L17" s="336"/>
      <c r="M17" s="328"/>
      <c r="N17" s="328">
        <f t="shared" si="0"/>
        <v>0</v>
      </c>
      <c r="O17" s="328">
        <f t="shared" si="1"/>
        <v>0</v>
      </c>
      <c r="P17" s="328" t="str">
        <f t="shared" si="2"/>
        <v/>
      </c>
      <c r="Q17" s="352" t="str">
        <f t="shared" si="3"/>
        <v/>
      </c>
      <c r="R17" s="95"/>
    </row>
    <row r="18" spans="1:18" s="92" customFormat="1" ht="18" customHeight="1">
      <c r="A18" s="176"/>
      <c r="B18" s="188"/>
      <c r="C18" s="176"/>
      <c r="D18" s="175"/>
      <c r="E18" s="189"/>
      <c r="F18" s="176"/>
      <c r="G18" s="176"/>
      <c r="H18" s="201"/>
      <c r="I18" s="328"/>
      <c r="J18" s="328"/>
      <c r="K18" s="328"/>
      <c r="L18" s="336"/>
      <c r="M18" s="328"/>
      <c r="N18" s="328">
        <f t="shared" si="0"/>
        <v>0</v>
      </c>
      <c r="O18" s="328">
        <f t="shared" si="1"/>
        <v>0</v>
      </c>
      <c r="P18" s="328" t="str">
        <f t="shared" si="2"/>
        <v/>
      </c>
      <c r="Q18" s="352" t="str">
        <f t="shared" si="3"/>
        <v/>
      </c>
      <c r="R18" s="95"/>
    </row>
    <row r="19" spans="1:18" s="92" customFormat="1" ht="18" customHeight="1">
      <c r="A19" s="176"/>
      <c r="B19" s="188"/>
      <c r="C19" s="176"/>
      <c r="D19" s="175"/>
      <c r="E19" s="189"/>
      <c r="F19" s="176"/>
      <c r="G19" s="176"/>
      <c r="H19" s="201"/>
      <c r="I19" s="328"/>
      <c r="J19" s="328"/>
      <c r="K19" s="328"/>
      <c r="L19" s="336"/>
      <c r="M19" s="328"/>
      <c r="N19" s="328">
        <f t="shared" si="0"/>
        <v>0</v>
      </c>
      <c r="O19" s="328">
        <f t="shared" si="1"/>
        <v>0</v>
      </c>
      <c r="P19" s="328" t="str">
        <f t="shared" si="2"/>
        <v/>
      </c>
      <c r="Q19" s="352" t="str">
        <f t="shared" si="3"/>
        <v/>
      </c>
      <c r="R19" s="95"/>
    </row>
    <row r="20" spans="1:18" s="92" customFormat="1" ht="18" customHeight="1">
      <c r="A20" s="176"/>
      <c r="B20" s="188"/>
      <c r="C20" s="176"/>
      <c r="D20" s="175"/>
      <c r="E20" s="189"/>
      <c r="F20" s="176"/>
      <c r="G20" s="176"/>
      <c r="H20" s="201"/>
      <c r="I20" s="328"/>
      <c r="J20" s="328"/>
      <c r="K20" s="328"/>
      <c r="L20" s="336"/>
      <c r="M20" s="328"/>
      <c r="N20" s="328">
        <f t="shared" si="0"/>
        <v>0</v>
      </c>
      <c r="O20" s="328">
        <f t="shared" si="1"/>
        <v>0</v>
      </c>
      <c r="P20" s="328" t="str">
        <f t="shared" si="2"/>
        <v/>
      </c>
      <c r="Q20" s="352" t="str">
        <f t="shared" si="3"/>
        <v/>
      </c>
      <c r="R20" s="95"/>
    </row>
    <row r="21" spans="1:18" s="92" customFormat="1" ht="18" customHeight="1">
      <c r="A21" s="176"/>
      <c r="B21" s="188"/>
      <c r="C21" s="176"/>
      <c r="D21" s="175"/>
      <c r="E21" s="189"/>
      <c r="F21" s="176"/>
      <c r="G21" s="176"/>
      <c r="H21" s="201"/>
      <c r="I21" s="328"/>
      <c r="J21" s="328"/>
      <c r="K21" s="328"/>
      <c r="L21" s="336"/>
      <c r="M21" s="328"/>
      <c r="N21" s="328">
        <f t="shared" si="0"/>
        <v>0</v>
      </c>
      <c r="O21" s="328">
        <f t="shared" si="1"/>
        <v>0</v>
      </c>
      <c r="P21" s="328" t="str">
        <f t="shared" si="2"/>
        <v/>
      </c>
      <c r="Q21" s="352" t="str">
        <f t="shared" si="3"/>
        <v/>
      </c>
      <c r="R21" s="95"/>
    </row>
    <row r="22" spans="1:18" s="92" customFormat="1" ht="18" customHeight="1">
      <c r="A22" s="176"/>
      <c r="B22" s="188"/>
      <c r="C22" s="176"/>
      <c r="D22" s="175"/>
      <c r="E22" s="189"/>
      <c r="F22" s="176"/>
      <c r="G22" s="176"/>
      <c r="H22" s="201"/>
      <c r="I22" s="328"/>
      <c r="J22" s="328"/>
      <c r="K22" s="328"/>
      <c r="L22" s="336"/>
      <c r="M22" s="328"/>
      <c r="N22" s="328">
        <f t="shared" si="0"/>
        <v>0</v>
      </c>
      <c r="O22" s="328">
        <f t="shared" si="1"/>
        <v>0</v>
      </c>
      <c r="P22" s="328" t="str">
        <f t="shared" si="2"/>
        <v/>
      </c>
      <c r="Q22" s="352" t="str">
        <f t="shared" si="3"/>
        <v/>
      </c>
      <c r="R22" s="95"/>
    </row>
    <row r="23" spans="1:18" s="92" customFormat="1" ht="18" customHeight="1">
      <c r="A23" s="298"/>
      <c r="B23" s="188"/>
      <c r="C23" s="298"/>
      <c r="D23" s="175"/>
      <c r="E23" s="189"/>
      <c r="F23" s="298"/>
      <c r="G23" s="298"/>
      <c r="H23" s="201"/>
      <c r="I23" s="328"/>
      <c r="J23" s="328"/>
      <c r="K23" s="328"/>
      <c r="L23" s="336"/>
      <c r="M23" s="328"/>
      <c r="N23" s="328">
        <f t="shared" si="0"/>
        <v>0</v>
      </c>
      <c r="O23" s="328">
        <f t="shared" si="1"/>
        <v>0</v>
      </c>
      <c r="P23" s="328" t="str">
        <f t="shared" si="2"/>
        <v/>
      </c>
      <c r="Q23" s="352" t="str">
        <f t="shared" si="3"/>
        <v/>
      </c>
      <c r="R23" s="95"/>
    </row>
    <row r="24" spans="1:18" s="92" customFormat="1" ht="18" customHeight="1">
      <c r="A24" s="298"/>
      <c r="B24" s="188"/>
      <c r="C24" s="298"/>
      <c r="D24" s="175"/>
      <c r="E24" s="189"/>
      <c r="F24" s="298"/>
      <c r="G24" s="298"/>
      <c r="H24" s="201"/>
      <c r="I24" s="328"/>
      <c r="J24" s="328"/>
      <c r="K24" s="328"/>
      <c r="L24" s="336"/>
      <c r="M24" s="328"/>
      <c r="N24" s="328">
        <f t="shared" si="0"/>
        <v>0</v>
      </c>
      <c r="O24" s="328">
        <f t="shared" si="1"/>
        <v>0</v>
      </c>
      <c r="P24" s="328" t="str">
        <f t="shared" si="2"/>
        <v/>
      </c>
      <c r="Q24" s="352" t="str">
        <f t="shared" si="3"/>
        <v/>
      </c>
      <c r="R24" s="95"/>
    </row>
    <row r="25" spans="1:18" s="92" customFormat="1" ht="18" customHeight="1">
      <c r="A25" s="298"/>
      <c r="B25" s="188"/>
      <c r="C25" s="298"/>
      <c r="D25" s="175"/>
      <c r="E25" s="189"/>
      <c r="F25" s="298"/>
      <c r="G25" s="298"/>
      <c r="H25" s="201"/>
      <c r="I25" s="328"/>
      <c r="J25" s="328"/>
      <c r="K25" s="328"/>
      <c r="L25" s="336"/>
      <c r="M25" s="328"/>
      <c r="N25" s="328">
        <f t="shared" si="0"/>
        <v>0</v>
      </c>
      <c r="O25" s="328">
        <f t="shared" si="1"/>
        <v>0</v>
      </c>
      <c r="P25" s="328" t="str">
        <f t="shared" si="2"/>
        <v/>
      </c>
      <c r="Q25" s="352" t="str">
        <f t="shared" si="3"/>
        <v/>
      </c>
      <c r="R25" s="95"/>
    </row>
    <row r="26" spans="1:18" s="92" customFormat="1" ht="18" customHeight="1">
      <c r="A26" s="298"/>
      <c r="B26" s="188"/>
      <c r="C26" s="298"/>
      <c r="D26" s="175"/>
      <c r="E26" s="189"/>
      <c r="F26" s="298"/>
      <c r="G26" s="298"/>
      <c r="H26" s="201"/>
      <c r="I26" s="328"/>
      <c r="J26" s="328"/>
      <c r="K26" s="328"/>
      <c r="L26" s="336"/>
      <c r="M26" s="328"/>
      <c r="N26" s="328">
        <f t="shared" si="0"/>
        <v>0</v>
      </c>
      <c r="O26" s="328">
        <f t="shared" si="1"/>
        <v>0</v>
      </c>
      <c r="P26" s="328" t="str">
        <f t="shared" si="2"/>
        <v/>
      </c>
      <c r="Q26" s="352" t="str">
        <f t="shared" si="3"/>
        <v/>
      </c>
      <c r="R26" s="95"/>
    </row>
    <row r="27" spans="1:18" s="92" customFormat="1" ht="18" customHeight="1">
      <c r="A27" s="176"/>
      <c r="B27" s="188"/>
      <c r="C27" s="176"/>
      <c r="D27" s="175"/>
      <c r="E27" s="189"/>
      <c r="F27" s="176"/>
      <c r="G27" s="176"/>
      <c r="H27" s="201"/>
      <c r="I27" s="328"/>
      <c r="J27" s="328"/>
      <c r="K27" s="328"/>
      <c r="L27" s="336"/>
      <c r="M27" s="328"/>
      <c r="N27" s="328">
        <f t="shared" si="0"/>
        <v>0</v>
      </c>
      <c r="O27" s="328">
        <f t="shared" si="1"/>
        <v>0</v>
      </c>
      <c r="P27" s="328" t="str">
        <f t="shared" si="2"/>
        <v/>
      </c>
      <c r="Q27" s="352" t="str">
        <f t="shared" si="3"/>
        <v/>
      </c>
      <c r="R27" s="95"/>
    </row>
    <row r="28" spans="1:18" s="92" customFormat="1" ht="18" customHeight="1">
      <c r="A28" s="176"/>
      <c r="B28" s="188"/>
      <c r="C28" s="176"/>
      <c r="D28" s="175"/>
      <c r="E28" s="189"/>
      <c r="F28" s="176"/>
      <c r="G28" s="176"/>
      <c r="H28" s="201"/>
      <c r="I28" s="328"/>
      <c r="J28" s="328"/>
      <c r="K28" s="328"/>
      <c r="L28" s="336"/>
      <c r="M28" s="328"/>
      <c r="N28" s="328">
        <f t="shared" si="0"/>
        <v>0</v>
      </c>
      <c r="O28" s="328">
        <f t="shared" si="1"/>
        <v>0</v>
      </c>
      <c r="P28" s="328" t="str">
        <f t="shared" si="2"/>
        <v/>
      </c>
      <c r="Q28" s="352" t="str">
        <f t="shared" si="3"/>
        <v/>
      </c>
      <c r="R28" s="95"/>
    </row>
    <row r="29" spans="1:18" s="92" customFormat="1" ht="18" customHeight="1">
      <c r="A29" s="176"/>
      <c r="B29" s="188"/>
      <c r="C29" s="176"/>
      <c r="D29" s="175"/>
      <c r="E29" s="189"/>
      <c r="F29" s="176"/>
      <c r="G29" s="176"/>
      <c r="H29" s="201"/>
      <c r="I29" s="328"/>
      <c r="J29" s="328"/>
      <c r="K29" s="328"/>
      <c r="L29" s="336"/>
      <c r="M29" s="328"/>
      <c r="N29" s="328">
        <f t="shared" si="0"/>
        <v>0</v>
      </c>
      <c r="O29" s="328">
        <f t="shared" si="1"/>
        <v>0</v>
      </c>
      <c r="P29" s="328" t="str">
        <f t="shared" si="2"/>
        <v/>
      </c>
      <c r="Q29" s="352" t="str">
        <f t="shared" si="3"/>
        <v/>
      </c>
      <c r="R29" s="95"/>
    </row>
    <row r="30" spans="1:18" s="92" customFormat="1" ht="18" customHeight="1">
      <c r="A30" s="298"/>
      <c r="B30" s="188"/>
      <c r="C30" s="298"/>
      <c r="D30" s="175"/>
      <c r="E30" s="189"/>
      <c r="F30" s="298"/>
      <c r="G30" s="298"/>
      <c r="H30" s="201"/>
      <c r="I30" s="328"/>
      <c r="J30" s="328"/>
      <c r="K30" s="328"/>
      <c r="L30" s="336"/>
      <c r="M30" s="328"/>
      <c r="N30" s="328">
        <f t="shared" si="0"/>
        <v>0</v>
      </c>
      <c r="O30" s="328">
        <f t="shared" si="1"/>
        <v>0</v>
      </c>
      <c r="P30" s="328" t="str">
        <f t="shared" si="2"/>
        <v/>
      </c>
      <c r="Q30" s="352" t="str">
        <f t="shared" si="3"/>
        <v/>
      </c>
      <c r="R30" s="95"/>
    </row>
    <row r="31" spans="1:18" s="92" customFormat="1" ht="18" customHeight="1">
      <c r="A31" s="176"/>
      <c r="B31" s="188"/>
      <c r="C31" s="176"/>
      <c r="D31" s="175"/>
      <c r="E31" s="189"/>
      <c r="F31" s="176"/>
      <c r="G31" s="176"/>
      <c r="H31" s="201"/>
      <c r="I31" s="328"/>
      <c r="J31" s="328"/>
      <c r="K31" s="328"/>
      <c r="L31" s="336"/>
      <c r="M31" s="328"/>
      <c r="N31" s="328">
        <f t="shared" si="0"/>
        <v>0</v>
      </c>
      <c r="O31" s="328">
        <f t="shared" si="1"/>
        <v>0</v>
      </c>
      <c r="P31" s="328" t="str">
        <f t="shared" si="2"/>
        <v/>
      </c>
      <c r="Q31" s="352" t="str">
        <f t="shared" si="3"/>
        <v/>
      </c>
      <c r="R31" s="95"/>
    </row>
    <row r="32" spans="1:18" s="92" customFormat="1" ht="18" customHeight="1">
      <c r="A32" s="522" t="s">
        <v>334</v>
      </c>
      <c r="B32" s="557"/>
      <c r="C32" s="523"/>
      <c r="D32" s="224"/>
      <c r="E32" s="189"/>
      <c r="F32" s="189"/>
      <c r="G32" s="201"/>
      <c r="H32" s="178"/>
      <c r="I32" s="328">
        <f>SUM(I7:I31)</f>
        <v>0</v>
      </c>
      <c r="J32" s="328">
        <f>SUM(J7:J31)</f>
        <v>0</v>
      </c>
      <c r="K32" s="328">
        <f>SUM(K7:K31)</f>
        <v>0</v>
      </c>
      <c r="L32" s="329"/>
      <c r="M32" s="328">
        <f>SUM(M7:M31)</f>
        <v>0</v>
      </c>
      <c r="N32" s="328">
        <f t="shared" ref="N32:N34" si="4">K32-I32</f>
        <v>0</v>
      </c>
      <c r="O32" s="328">
        <f t="shared" ref="O32:O34" si="5">M32-J32</f>
        <v>0</v>
      </c>
      <c r="P32" s="328" t="str">
        <f>IF(J32=0,"",ROUND(O32/J32*100,2))</f>
        <v/>
      </c>
      <c r="Q32" s="352" t="str">
        <f t="shared" ref="Q32:Q34" si="6">IF(G32=0,"",ROUND(K32/G32,0))</f>
        <v/>
      </c>
      <c r="R32" s="95"/>
    </row>
    <row r="33" spans="1:18" s="92" customFormat="1" ht="18" customHeight="1">
      <c r="A33" s="543" t="s">
        <v>501</v>
      </c>
      <c r="B33" s="602"/>
      <c r="C33" s="544"/>
      <c r="D33" s="178"/>
      <c r="E33" s="178"/>
      <c r="F33" s="178"/>
      <c r="G33" s="178"/>
      <c r="H33" s="178"/>
      <c r="I33" s="328"/>
      <c r="J33" s="328"/>
      <c r="K33" s="328"/>
      <c r="L33" s="337"/>
      <c r="M33" s="328"/>
      <c r="N33" s="328">
        <f t="shared" si="4"/>
        <v>0</v>
      </c>
      <c r="O33" s="328">
        <f t="shared" si="5"/>
        <v>0</v>
      </c>
      <c r="P33" s="328" t="str">
        <f>IF(J33=0,"",ROUND(O33/J33*100,2))</f>
        <v/>
      </c>
      <c r="Q33" s="352" t="str">
        <f t="shared" si="6"/>
        <v/>
      </c>
      <c r="R33" s="100"/>
    </row>
    <row r="34" spans="1:18" s="92" customFormat="1" ht="18" customHeight="1">
      <c r="A34" s="522" t="s">
        <v>334</v>
      </c>
      <c r="B34" s="557"/>
      <c r="C34" s="523"/>
      <c r="D34" s="224"/>
      <c r="E34" s="189"/>
      <c r="F34" s="189"/>
      <c r="G34" s="191"/>
      <c r="H34" s="178"/>
      <c r="I34" s="328">
        <f>I32-I33</f>
        <v>0</v>
      </c>
      <c r="J34" s="328">
        <f>J32-J33</f>
        <v>0</v>
      </c>
      <c r="K34" s="328">
        <f>K32-K33</f>
        <v>0</v>
      </c>
      <c r="L34" s="329"/>
      <c r="M34" s="328">
        <f>M32-M33</f>
        <v>0</v>
      </c>
      <c r="N34" s="328">
        <f t="shared" si="4"/>
        <v>0</v>
      </c>
      <c r="O34" s="328">
        <f t="shared" si="5"/>
        <v>0</v>
      </c>
      <c r="P34" s="328" t="str">
        <f>IF(J34=0,"",ROUND(O34/J34*100,2))</f>
        <v/>
      </c>
      <c r="Q34" s="352" t="str">
        <f t="shared" si="6"/>
        <v/>
      </c>
      <c r="R34" s="95"/>
    </row>
    <row r="35" spans="1:18" ht="15.75" customHeight="1">
      <c r="A35" s="193"/>
      <c r="B35" s="193"/>
      <c r="C35" s="193"/>
      <c r="D35" s="193"/>
      <c r="E35" s="179"/>
      <c r="F35" s="179"/>
      <c r="G35" s="179"/>
      <c r="H35" s="179"/>
      <c r="I35" s="179"/>
      <c r="J35" s="179"/>
      <c r="K35" s="179"/>
      <c r="L35" s="179"/>
      <c r="M35" s="179"/>
      <c r="N35" s="179"/>
      <c r="O35" s="179"/>
      <c r="P35" s="179"/>
      <c r="Q35" s="179"/>
      <c r="R35" s="179"/>
    </row>
    <row r="36" spans="1:18" ht="15.75" customHeight="1">
      <c r="A36" s="195"/>
      <c r="B36" s="179"/>
      <c r="C36" s="179"/>
      <c r="D36" s="179"/>
      <c r="E36" s="179"/>
      <c r="F36" s="179"/>
      <c r="G36" s="179"/>
      <c r="H36" s="179"/>
      <c r="I36" s="179"/>
      <c r="J36" s="179"/>
      <c r="K36" s="179"/>
      <c r="L36" s="179"/>
      <c r="M36" s="179"/>
      <c r="N36" s="179"/>
      <c r="O36" s="179"/>
      <c r="P36" s="186"/>
    </row>
    <row r="37" spans="1:18" ht="15.75" customHeight="1">
      <c r="A37" s="179"/>
      <c r="B37" s="179"/>
      <c r="C37" s="179"/>
      <c r="D37" s="179"/>
      <c r="E37" s="179"/>
      <c r="F37" s="179"/>
      <c r="G37" s="179"/>
      <c r="H37" s="179"/>
      <c r="I37" s="179"/>
      <c r="J37" s="179"/>
      <c r="K37" s="179"/>
      <c r="L37" s="179"/>
      <c r="M37" s="179"/>
      <c r="N37" s="179"/>
      <c r="O37" s="179"/>
      <c r="P37" s="186"/>
    </row>
    <row r="38" spans="1:18" ht="15.75" customHeight="1">
      <c r="A38" s="179"/>
      <c r="B38" s="179"/>
      <c r="C38" s="179"/>
      <c r="D38" s="179"/>
      <c r="E38" s="179"/>
      <c r="F38" s="179"/>
      <c r="G38" s="179"/>
      <c r="H38" s="179"/>
      <c r="I38" s="179"/>
      <c r="J38" s="179"/>
      <c r="K38" s="179"/>
      <c r="L38" s="179"/>
      <c r="M38" s="179"/>
      <c r="N38" s="179"/>
      <c r="O38" s="179"/>
      <c r="P38" s="186"/>
    </row>
    <row r="39" spans="1:18" ht="15.75" customHeight="1">
      <c r="A39" s="179"/>
      <c r="B39" s="179"/>
      <c r="C39" s="179"/>
      <c r="D39" s="179"/>
      <c r="E39" s="179"/>
      <c r="F39" s="179"/>
      <c r="G39" s="179"/>
      <c r="H39" s="179"/>
      <c r="I39" s="179"/>
      <c r="J39" s="179"/>
      <c r="K39" s="179"/>
      <c r="L39" s="179"/>
      <c r="M39" s="179"/>
      <c r="N39" s="179"/>
      <c r="O39" s="179"/>
      <c r="P39" s="186"/>
    </row>
    <row r="40" spans="1:18" ht="15.75" customHeight="1">
      <c r="A40" s="179"/>
      <c r="B40" s="179"/>
      <c r="C40" s="179"/>
      <c r="D40" s="179"/>
      <c r="E40" s="179"/>
      <c r="F40" s="179"/>
      <c r="G40" s="179"/>
      <c r="H40" s="179"/>
      <c r="I40" s="179"/>
      <c r="J40" s="179"/>
      <c r="K40" s="179"/>
      <c r="L40" s="179"/>
      <c r="M40" s="179"/>
      <c r="N40" s="179"/>
      <c r="O40" s="179"/>
      <c r="P40" s="186"/>
    </row>
    <row r="41" spans="1:18" ht="15.75" customHeight="1">
      <c r="A41" s="179"/>
      <c r="B41" s="179"/>
      <c r="C41" s="179"/>
      <c r="D41" s="179"/>
      <c r="E41" s="179"/>
      <c r="F41" s="179"/>
      <c r="G41" s="179"/>
      <c r="H41" s="179"/>
      <c r="I41" s="179"/>
      <c r="J41" s="179"/>
      <c r="K41" s="179"/>
      <c r="L41" s="179"/>
      <c r="M41" s="179"/>
      <c r="N41" s="179"/>
      <c r="O41" s="179"/>
      <c r="P41" s="186"/>
    </row>
    <row r="42" spans="1:18" ht="15.75" customHeight="1">
      <c r="A42" s="179"/>
      <c r="B42" s="179"/>
      <c r="C42" s="179"/>
      <c r="D42" s="179"/>
      <c r="E42" s="179"/>
      <c r="F42" s="179"/>
      <c r="G42" s="179"/>
      <c r="H42" s="179"/>
      <c r="I42" s="179"/>
      <c r="J42" s="179"/>
      <c r="K42" s="179"/>
      <c r="L42" s="179"/>
      <c r="M42" s="179"/>
      <c r="N42" s="179"/>
      <c r="O42" s="179"/>
      <c r="P42" s="186"/>
    </row>
    <row r="43" spans="1:18" ht="15.75" customHeight="1">
      <c r="A43" s="179"/>
      <c r="B43" s="179"/>
      <c r="C43" s="179"/>
      <c r="D43" s="179"/>
      <c r="E43" s="179"/>
      <c r="F43" s="179"/>
      <c r="G43" s="179"/>
      <c r="H43" s="179"/>
      <c r="I43" s="179"/>
      <c r="J43" s="179"/>
      <c r="K43" s="179"/>
      <c r="L43" s="179"/>
      <c r="M43" s="179"/>
      <c r="N43" s="179"/>
      <c r="O43" s="179"/>
      <c r="P43" s="186"/>
    </row>
    <row r="44" spans="1:18" ht="15.75" customHeight="1">
      <c r="A44" s="179"/>
      <c r="B44" s="179"/>
      <c r="C44" s="179"/>
      <c r="D44" s="179"/>
      <c r="E44" s="179"/>
      <c r="F44" s="179"/>
      <c r="G44" s="179"/>
      <c r="H44" s="179"/>
      <c r="I44" s="179"/>
      <c r="J44" s="179"/>
      <c r="K44" s="179"/>
      <c r="L44" s="179"/>
      <c r="M44" s="179"/>
      <c r="N44" s="179"/>
      <c r="O44" s="179"/>
      <c r="P44" s="186"/>
    </row>
    <row r="45" spans="1:18" ht="15.75" customHeight="1">
      <c r="A45" s="179"/>
      <c r="B45" s="179"/>
      <c r="C45" s="179"/>
      <c r="D45" s="179"/>
      <c r="E45" s="179"/>
      <c r="F45" s="179"/>
      <c r="G45" s="179"/>
      <c r="H45" s="179"/>
      <c r="I45" s="179"/>
      <c r="J45" s="179"/>
      <c r="K45" s="179"/>
      <c r="L45" s="179"/>
      <c r="M45" s="179"/>
      <c r="N45" s="179"/>
      <c r="O45" s="179"/>
      <c r="P45" s="186"/>
    </row>
    <row r="46" spans="1:18" ht="15.75" customHeight="1">
      <c r="A46" s="179"/>
      <c r="B46" s="179"/>
      <c r="C46" s="179"/>
      <c r="D46" s="179"/>
      <c r="E46" s="179"/>
      <c r="F46" s="179"/>
      <c r="G46" s="179"/>
      <c r="H46" s="179"/>
      <c r="I46" s="179"/>
      <c r="J46" s="179"/>
      <c r="K46" s="179"/>
      <c r="L46" s="179"/>
      <c r="M46" s="179"/>
      <c r="N46" s="179"/>
      <c r="O46" s="179"/>
      <c r="P46" s="186"/>
    </row>
    <row r="47" spans="1:18" ht="15.75" customHeight="1">
      <c r="A47" s="179"/>
      <c r="B47" s="179"/>
      <c r="C47" s="179"/>
      <c r="D47" s="179"/>
      <c r="E47" s="179"/>
      <c r="F47" s="179"/>
      <c r="G47" s="179"/>
      <c r="H47" s="179"/>
      <c r="I47" s="179"/>
      <c r="J47" s="179"/>
      <c r="K47" s="179"/>
      <c r="L47" s="179"/>
      <c r="M47" s="179"/>
      <c r="N47" s="179"/>
      <c r="O47" s="179"/>
      <c r="P47" s="186"/>
    </row>
    <row r="48" spans="1:18"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79"/>
      <c r="B75" s="179"/>
      <c r="C75" s="179"/>
      <c r="D75" s="179"/>
      <c r="E75" s="179"/>
      <c r="F75" s="179"/>
      <c r="G75" s="179"/>
      <c r="H75" s="179"/>
      <c r="I75" s="179"/>
      <c r="J75" s="179"/>
      <c r="K75" s="179"/>
      <c r="L75" s="179"/>
      <c r="M75" s="179"/>
      <c r="N75" s="179"/>
      <c r="O75" s="179"/>
      <c r="P75" s="186"/>
    </row>
    <row r="76" spans="1:16" ht="15.75" customHeight="1">
      <c r="A76" s="179"/>
      <c r="B76" s="179"/>
      <c r="C76" s="179"/>
      <c r="D76" s="179"/>
      <c r="E76" s="179"/>
      <c r="F76" s="179"/>
      <c r="G76" s="179"/>
      <c r="H76" s="179"/>
      <c r="I76" s="179"/>
      <c r="J76" s="179"/>
      <c r="K76" s="179"/>
      <c r="L76" s="179"/>
      <c r="M76" s="179"/>
      <c r="N76" s="179"/>
      <c r="O76" s="179"/>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87"/>
      <c r="B80" s="187"/>
      <c r="C80" s="187"/>
      <c r="D80" s="187"/>
      <c r="E80" s="187"/>
      <c r="F80" s="187"/>
      <c r="G80" s="187"/>
      <c r="H80" s="187"/>
      <c r="I80" s="187"/>
      <c r="J80" s="187"/>
      <c r="K80" s="187"/>
      <c r="L80" s="187"/>
      <c r="M80" s="187"/>
      <c r="N80" s="187"/>
      <c r="O80" s="187"/>
      <c r="P80" s="186"/>
    </row>
    <row r="81" spans="1:16" ht="15.75" customHeight="1">
      <c r="A81" s="187"/>
      <c r="B81" s="187"/>
      <c r="C81" s="187"/>
      <c r="D81" s="187"/>
      <c r="E81" s="187"/>
      <c r="F81" s="187"/>
      <c r="G81" s="187"/>
      <c r="H81" s="187"/>
      <c r="I81" s="187"/>
      <c r="J81" s="187"/>
      <c r="K81" s="187"/>
      <c r="L81" s="187"/>
      <c r="M81" s="187"/>
      <c r="N81" s="187"/>
      <c r="O81" s="187"/>
      <c r="P81" s="186"/>
    </row>
    <row r="82" spans="1:16" ht="15.75" customHeight="1">
      <c r="A82" s="102"/>
      <c r="B82" s="102"/>
      <c r="C82" s="102"/>
      <c r="D82" s="102"/>
      <c r="E82" s="102"/>
      <c r="F82" s="102"/>
      <c r="G82" s="102"/>
      <c r="H82" s="102"/>
      <c r="I82" s="102"/>
      <c r="J82" s="102"/>
      <c r="K82" s="102"/>
      <c r="L82" s="102"/>
      <c r="M82" s="102"/>
      <c r="N82" s="102"/>
      <c r="O82" s="102"/>
    </row>
    <row r="83" spans="1:16" ht="15.75" customHeight="1">
      <c r="A83" s="102"/>
      <c r="B83" s="102"/>
      <c r="C83" s="102"/>
      <c r="D83" s="102"/>
      <c r="E83" s="102"/>
      <c r="F83" s="102"/>
      <c r="G83" s="102"/>
      <c r="H83" s="102"/>
      <c r="I83" s="102"/>
      <c r="J83" s="102"/>
      <c r="K83" s="102"/>
      <c r="L83" s="102"/>
      <c r="M83" s="102"/>
      <c r="N83" s="102"/>
      <c r="O83" s="102"/>
    </row>
    <row r="84" spans="1:16" ht="15.75" customHeight="1">
      <c r="A84" s="102"/>
      <c r="B84" s="102"/>
      <c r="C84" s="102"/>
      <c r="D84" s="102"/>
      <c r="E84" s="102"/>
      <c r="F84" s="102"/>
      <c r="G84" s="102"/>
      <c r="H84" s="102"/>
      <c r="I84" s="102"/>
      <c r="J84" s="102"/>
      <c r="K84" s="102"/>
      <c r="L84" s="102"/>
      <c r="M84" s="102"/>
      <c r="N84" s="102"/>
      <c r="O84" s="102"/>
    </row>
    <row r="85" spans="1:16" ht="15.75" customHeight="1">
      <c r="A85" s="102"/>
      <c r="B85" s="102"/>
      <c r="C85" s="102"/>
      <c r="D85" s="102"/>
      <c r="E85" s="102"/>
      <c r="F85" s="102"/>
      <c r="G85" s="102"/>
      <c r="H85" s="102"/>
      <c r="I85" s="102"/>
      <c r="J85" s="102"/>
      <c r="K85" s="102"/>
      <c r="L85" s="102"/>
      <c r="M85" s="102"/>
      <c r="N85" s="102"/>
      <c r="O85" s="102"/>
    </row>
    <row r="86" spans="1:16" ht="15.75" customHeight="1">
      <c r="A86" s="102"/>
      <c r="B86" s="102"/>
      <c r="C86" s="102"/>
      <c r="D86" s="102"/>
      <c r="E86" s="102"/>
      <c r="F86" s="102"/>
      <c r="G86" s="102"/>
      <c r="H86" s="102"/>
      <c r="I86" s="102"/>
      <c r="J86" s="102"/>
      <c r="K86" s="102"/>
      <c r="L86" s="102"/>
      <c r="M86" s="102"/>
      <c r="N86" s="102"/>
      <c r="O86" s="102"/>
    </row>
    <row r="87" spans="1:16" ht="15.75" customHeight="1">
      <c r="A87" s="102"/>
      <c r="B87" s="102"/>
      <c r="C87" s="102"/>
      <c r="D87" s="102"/>
      <c r="E87" s="102"/>
      <c r="F87" s="102"/>
      <c r="G87" s="102"/>
      <c r="H87" s="102"/>
      <c r="I87" s="102"/>
      <c r="J87" s="102"/>
      <c r="K87" s="102"/>
      <c r="L87" s="102"/>
      <c r="M87" s="102"/>
      <c r="N87" s="102"/>
      <c r="O87" s="102"/>
    </row>
    <row r="88" spans="1:16" ht="15.75" customHeight="1">
      <c r="A88" s="102"/>
      <c r="B88" s="102"/>
      <c r="C88" s="102"/>
      <c r="D88" s="102"/>
      <c r="E88" s="102"/>
      <c r="F88" s="102"/>
      <c r="G88" s="102"/>
      <c r="H88" s="102"/>
      <c r="I88" s="102"/>
      <c r="J88" s="102"/>
      <c r="K88" s="102"/>
      <c r="L88" s="102"/>
      <c r="M88" s="102"/>
      <c r="N88" s="102"/>
      <c r="O88" s="102"/>
    </row>
    <row r="89" spans="1:16" ht="15.75" customHeight="1">
      <c r="A89" s="102"/>
      <c r="B89" s="102"/>
      <c r="C89" s="102"/>
      <c r="D89" s="102"/>
      <c r="E89" s="102"/>
      <c r="F89" s="102"/>
      <c r="G89" s="102"/>
      <c r="H89" s="102"/>
      <c r="I89" s="102"/>
      <c r="J89" s="102"/>
      <c r="K89" s="102"/>
      <c r="L89" s="102"/>
      <c r="M89" s="102"/>
      <c r="N89" s="102"/>
      <c r="O89" s="102"/>
    </row>
    <row r="90" spans="1:16" ht="15.75" customHeight="1">
      <c r="A90" s="102"/>
      <c r="B90" s="102"/>
      <c r="C90" s="102"/>
      <c r="D90" s="102"/>
      <c r="E90" s="102"/>
      <c r="F90" s="102"/>
      <c r="G90" s="102"/>
      <c r="H90" s="102"/>
      <c r="I90" s="102"/>
      <c r="J90" s="102"/>
      <c r="K90" s="102"/>
      <c r="L90" s="102"/>
      <c r="M90" s="102"/>
      <c r="N90" s="102"/>
      <c r="O90" s="102"/>
    </row>
    <row r="91" spans="1:16" ht="15.75" customHeight="1">
      <c r="A91" s="102"/>
      <c r="B91" s="102"/>
      <c r="C91" s="102"/>
      <c r="D91" s="102"/>
      <c r="E91" s="102"/>
      <c r="F91" s="102"/>
      <c r="G91" s="102"/>
      <c r="H91" s="102"/>
      <c r="I91" s="102"/>
      <c r="J91" s="102"/>
      <c r="K91" s="102"/>
      <c r="L91" s="102"/>
      <c r="M91" s="102"/>
      <c r="N91" s="102"/>
      <c r="O91" s="102"/>
    </row>
  </sheetData>
  <mergeCells count="21">
    <mergeCell ref="A1:R1"/>
    <mergeCell ref="B5:B6"/>
    <mergeCell ref="C5:C6"/>
    <mergeCell ref="P5:P6"/>
    <mergeCell ref="Q5:Q6"/>
    <mergeCell ref="P3:R3"/>
    <mergeCell ref="A2:R2"/>
    <mergeCell ref="M4:R4"/>
    <mergeCell ref="A34:C34"/>
    <mergeCell ref="R5:R6"/>
    <mergeCell ref="A5:A6"/>
    <mergeCell ref="E5:E6"/>
    <mergeCell ref="D5:D6"/>
    <mergeCell ref="A32:C32"/>
    <mergeCell ref="A33:C33"/>
    <mergeCell ref="N5:O5"/>
    <mergeCell ref="K5:M5"/>
    <mergeCell ref="H5:H6"/>
    <mergeCell ref="G5:G6"/>
    <mergeCell ref="I5:J5"/>
    <mergeCell ref="F5:F6"/>
  </mergeCells>
  <phoneticPr fontId="8" type="noConversion"/>
  <printOptions horizontalCentered="1"/>
  <pageMargins left="0.59055118110236227" right="0.59055118110236227" top="0.86614173228346458" bottom="0.86614173228346458" header="0.47244094488188981" footer="0.59055118110236227"/>
  <pageSetup paperSize="9" scale="77"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4">
    <pageSetUpPr fitToPage="1"/>
  </sheetPr>
  <dimension ref="A1:S93"/>
  <sheetViews>
    <sheetView view="pageBreakPreview" zoomScaleNormal="100" zoomScaleSheetLayoutView="100" workbookViewId="0">
      <selection activeCell="P7" sqref="P7"/>
    </sheetView>
  </sheetViews>
  <sheetFormatPr defaultColWidth="9" defaultRowHeight="15.75" customHeight="1"/>
  <cols>
    <col min="1" max="1" width="4.5" style="2" customWidth="1"/>
    <col min="2" max="2" width="11.25" style="2" customWidth="1"/>
    <col min="3" max="3" width="5.875" style="2" customWidth="1"/>
    <col min="4" max="4" width="7" style="2" customWidth="1"/>
    <col min="5" max="5" width="16.375" style="2" customWidth="1"/>
    <col min="6" max="6" width="4.375" style="2" customWidth="1"/>
    <col min="7" max="7" width="8.25" style="2" customWidth="1"/>
    <col min="8" max="8" width="10.125" style="2" customWidth="1"/>
    <col min="9" max="11" width="11" style="2" customWidth="1"/>
    <col min="12" max="12" width="6.625" style="2" customWidth="1"/>
    <col min="13" max="15" width="11" style="2" customWidth="1"/>
    <col min="16" max="16" width="6.125" style="2" customWidth="1"/>
    <col min="17" max="17" width="5.75" style="2" customWidth="1"/>
    <col min="18" max="16384" width="9" style="2"/>
  </cols>
  <sheetData>
    <row r="1" spans="1:17" s="15" customFormat="1" ht="30" customHeight="1">
      <c r="A1" s="519" t="s">
        <v>198</v>
      </c>
      <c r="B1" s="519"/>
      <c r="C1" s="519"/>
      <c r="D1" s="519"/>
      <c r="E1" s="519"/>
      <c r="F1" s="519"/>
      <c r="G1" s="519"/>
      <c r="H1" s="519"/>
      <c r="I1" s="519"/>
      <c r="J1" s="519"/>
      <c r="K1" s="519"/>
      <c r="L1" s="519"/>
      <c r="M1" s="519"/>
      <c r="N1" s="519"/>
      <c r="O1" s="519"/>
      <c r="P1" s="519"/>
      <c r="Q1" s="519"/>
    </row>
    <row r="2" spans="1:17" ht="16.5" customHeight="1">
      <c r="A2" s="518" t="str">
        <f>公用信息!A8</f>
        <v>评估基准日：2018年11月30日</v>
      </c>
      <c r="B2" s="518"/>
      <c r="C2" s="518"/>
      <c r="D2" s="518"/>
      <c r="E2" s="518"/>
      <c r="F2" s="518"/>
      <c r="G2" s="518"/>
      <c r="H2" s="537"/>
      <c r="I2" s="537"/>
      <c r="J2" s="537"/>
      <c r="K2" s="537"/>
      <c r="L2" s="537"/>
      <c r="M2" s="537"/>
      <c r="N2" s="537"/>
      <c r="O2" s="537"/>
      <c r="P2" s="607"/>
      <c r="Q2" s="607"/>
    </row>
    <row r="3" spans="1:17" ht="16.5" customHeight="1">
      <c r="A3" s="91"/>
      <c r="B3" s="91"/>
      <c r="C3" s="91"/>
      <c r="D3" s="91"/>
      <c r="E3" s="91"/>
      <c r="F3" s="91"/>
      <c r="G3" s="91"/>
      <c r="H3" s="157"/>
      <c r="I3" s="157"/>
      <c r="J3" s="157"/>
      <c r="K3" s="157"/>
      <c r="L3" s="157"/>
      <c r="M3" s="157"/>
      <c r="N3" s="157"/>
      <c r="O3" s="157"/>
      <c r="P3" s="18"/>
      <c r="Q3" s="80" t="s">
        <v>286</v>
      </c>
    </row>
    <row r="4" spans="1:17" ht="16.5" customHeight="1">
      <c r="A4" s="540" t="str">
        <f>公用信息!A5</f>
        <v>被评估单位：中国劳动关系学院</v>
      </c>
      <c r="B4" s="540"/>
      <c r="C4" s="540"/>
      <c r="D4" s="540"/>
      <c r="E4" s="540"/>
      <c r="F4" s="156"/>
      <c r="G4" s="156"/>
      <c r="H4" s="156"/>
      <c r="I4" s="90"/>
      <c r="J4" s="90"/>
      <c r="K4" s="90"/>
      <c r="L4" s="90"/>
      <c r="M4" s="90"/>
      <c r="N4" s="90"/>
      <c r="O4" s="90"/>
      <c r="Q4" s="13" t="s">
        <v>0</v>
      </c>
    </row>
    <row r="5" spans="1:17" s="16" customFormat="1" ht="16.5" customHeight="1">
      <c r="A5" s="546" t="s">
        <v>36</v>
      </c>
      <c r="B5" s="546" t="s">
        <v>497</v>
      </c>
      <c r="C5" s="546" t="s">
        <v>499</v>
      </c>
      <c r="D5" s="546" t="s">
        <v>624</v>
      </c>
      <c r="E5" s="565" t="s">
        <v>823</v>
      </c>
      <c r="F5" s="546" t="s">
        <v>493</v>
      </c>
      <c r="G5" s="546" t="s">
        <v>494</v>
      </c>
      <c r="H5" s="546" t="s">
        <v>495</v>
      </c>
      <c r="I5" s="605" t="s">
        <v>51</v>
      </c>
      <c r="J5" s="605"/>
      <c r="K5" s="546" t="s">
        <v>52</v>
      </c>
      <c r="L5" s="546"/>
      <c r="M5" s="546"/>
      <c r="N5" s="522" t="s">
        <v>321</v>
      </c>
      <c r="O5" s="523"/>
      <c r="P5" s="608" t="s">
        <v>1</v>
      </c>
      <c r="Q5" s="606" t="s">
        <v>27</v>
      </c>
    </row>
    <row r="6" spans="1:17" s="16" customFormat="1" ht="16.5" customHeight="1">
      <c r="A6" s="546"/>
      <c r="B6" s="546"/>
      <c r="C6" s="546"/>
      <c r="D6" s="546"/>
      <c r="E6" s="566"/>
      <c r="F6" s="546"/>
      <c r="G6" s="546"/>
      <c r="H6" s="546"/>
      <c r="I6" s="192" t="s">
        <v>438</v>
      </c>
      <c r="J6" s="176" t="s">
        <v>439</v>
      </c>
      <c r="K6" s="176" t="s">
        <v>438</v>
      </c>
      <c r="L6" s="176" t="s">
        <v>440</v>
      </c>
      <c r="M6" s="176" t="s">
        <v>439</v>
      </c>
      <c r="N6" s="176" t="s">
        <v>438</v>
      </c>
      <c r="O6" s="176" t="s">
        <v>439</v>
      </c>
      <c r="P6" s="609"/>
      <c r="Q6" s="582"/>
    </row>
    <row r="7" spans="1:17" ht="16.5" customHeight="1">
      <c r="A7" s="176"/>
      <c r="B7" s="188"/>
      <c r="C7" s="176"/>
      <c r="D7" s="176"/>
      <c r="E7" s="176"/>
      <c r="F7" s="176"/>
      <c r="G7" s="176"/>
      <c r="H7" s="175"/>
      <c r="I7" s="328"/>
      <c r="J7" s="328"/>
      <c r="K7" s="328"/>
      <c r="L7" s="336"/>
      <c r="M7" s="328"/>
      <c r="N7" s="328">
        <f>K7-I7</f>
        <v>0</v>
      </c>
      <c r="O7" s="328">
        <f>M7-J7</f>
        <v>0</v>
      </c>
      <c r="P7" s="328" t="str">
        <f>IF(J7=0,"",ROUND(O7/J7*100,2))</f>
        <v/>
      </c>
      <c r="Q7" s="17"/>
    </row>
    <row r="8" spans="1:17" ht="16.5" customHeight="1">
      <c r="A8" s="298"/>
      <c r="B8" s="188"/>
      <c r="C8" s="298"/>
      <c r="D8" s="298"/>
      <c r="E8" s="298"/>
      <c r="F8" s="298"/>
      <c r="G8" s="298"/>
      <c r="H8" s="175"/>
      <c r="I8" s="329"/>
      <c r="J8" s="328"/>
      <c r="K8" s="328"/>
      <c r="L8" s="336"/>
      <c r="M8" s="328"/>
      <c r="N8" s="328">
        <f t="shared" ref="N8:N31" si="0">K8-I8</f>
        <v>0</v>
      </c>
      <c r="O8" s="328">
        <f t="shared" ref="O8:O31" si="1">M8-J8</f>
        <v>0</v>
      </c>
      <c r="P8" s="328" t="str">
        <f t="shared" ref="P8:P31" si="2">IF(J8=0,"",ROUND(O8/J8*100,2))</f>
        <v/>
      </c>
      <c r="Q8" s="17"/>
    </row>
    <row r="9" spans="1:17" ht="16.5" customHeight="1">
      <c r="A9" s="298"/>
      <c r="B9" s="188"/>
      <c r="C9" s="298"/>
      <c r="D9" s="298"/>
      <c r="E9" s="298"/>
      <c r="F9" s="298"/>
      <c r="G9" s="298"/>
      <c r="H9" s="175"/>
      <c r="I9" s="329"/>
      <c r="J9" s="328"/>
      <c r="K9" s="328"/>
      <c r="L9" s="336"/>
      <c r="M9" s="328"/>
      <c r="N9" s="328">
        <f t="shared" si="0"/>
        <v>0</v>
      </c>
      <c r="O9" s="328">
        <f t="shared" si="1"/>
        <v>0</v>
      </c>
      <c r="P9" s="328" t="str">
        <f t="shared" si="2"/>
        <v/>
      </c>
      <c r="Q9" s="17"/>
    </row>
    <row r="10" spans="1:17" ht="16.5" customHeight="1">
      <c r="A10" s="298"/>
      <c r="B10" s="188"/>
      <c r="C10" s="298"/>
      <c r="D10" s="298"/>
      <c r="E10" s="298"/>
      <c r="F10" s="298"/>
      <c r="G10" s="298"/>
      <c r="H10" s="175"/>
      <c r="I10" s="329"/>
      <c r="J10" s="328"/>
      <c r="K10" s="328"/>
      <c r="L10" s="336"/>
      <c r="M10" s="328"/>
      <c r="N10" s="328">
        <f t="shared" si="0"/>
        <v>0</v>
      </c>
      <c r="O10" s="328">
        <f t="shared" si="1"/>
        <v>0</v>
      </c>
      <c r="P10" s="328" t="str">
        <f t="shared" si="2"/>
        <v/>
      </c>
      <c r="Q10" s="17"/>
    </row>
    <row r="11" spans="1:17" ht="16.5" customHeight="1">
      <c r="A11" s="298"/>
      <c r="B11" s="188"/>
      <c r="C11" s="298"/>
      <c r="D11" s="298"/>
      <c r="E11" s="298"/>
      <c r="F11" s="298"/>
      <c r="G11" s="298"/>
      <c r="H11" s="175"/>
      <c r="I11" s="329"/>
      <c r="J11" s="328"/>
      <c r="K11" s="328"/>
      <c r="L11" s="336"/>
      <c r="M11" s="328"/>
      <c r="N11" s="328">
        <f t="shared" si="0"/>
        <v>0</v>
      </c>
      <c r="O11" s="328">
        <f t="shared" si="1"/>
        <v>0</v>
      </c>
      <c r="P11" s="328" t="str">
        <f t="shared" si="2"/>
        <v/>
      </c>
      <c r="Q11" s="17"/>
    </row>
    <row r="12" spans="1:17" ht="16.5" customHeight="1">
      <c r="A12" s="298"/>
      <c r="B12" s="188"/>
      <c r="C12" s="298"/>
      <c r="D12" s="298"/>
      <c r="E12" s="298"/>
      <c r="F12" s="298"/>
      <c r="G12" s="298"/>
      <c r="H12" s="175"/>
      <c r="I12" s="329"/>
      <c r="J12" s="328"/>
      <c r="K12" s="328"/>
      <c r="L12" s="336"/>
      <c r="M12" s="328"/>
      <c r="N12" s="328">
        <f t="shared" si="0"/>
        <v>0</v>
      </c>
      <c r="O12" s="328">
        <f t="shared" si="1"/>
        <v>0</v>
      </c>
      <c r="P12" s="328" t="str">
        <f t="shared" si="2"/>
        <v/>
      </c>
      <c r="Q12" s="17"/>
    </row>
    <row r="13" spans="1:17" ht="16.5" customHeight="1">
      <c r="A13" s="298"/>
      <c r="B13" s="188"/>
      <c r="C13" s="298"/>
      <c r="D13" s="298"/>
      <c r="E13" s="298"/>
      <c r="F13" s="298"/>
      <c r="G13" s="298"/>
      <c r="H13" s="175"/>
      <c r="I13" s="329"/>
      <c r="J13" s="328"/>
      <c r="K13" s="328"/>
      <c r="L13" s="336"/>
      <c r="M13" s="328"/>
      <c r="N13" s="328">
        <f t="shared" si="0"/>
        <v>0</v>
      </c>
      <c r="O13" s="328">
        <f t="shared" si="1"/>
        <v>0</v>
      </c>
      <c r="P13" s="328" t="str">
        <f t="shared" si="2"/>
        <v/>
      </c>
      <c r="Q13" s="17"/>
    </row>
    <row r="14" spans="1:17" ht="16.5" customHeight="1">
      <c r="A14" s="176"/>
      <c r="B14" s="188"/>
      <c r="C14" s="176"/>
      <c r="D14" s="176"/>
      <c r="E14" s="176"/>
      <c r="F14" s="176"/>
      <c r="G14" s="176"/>
      <c r="H14" s="175"/>
      <c r="I14" s="329"/>
      <c r="J14" s="328"/>
      <c r="K14" s="328"/>
      <c r="L14" s="336"/>
      <c r="M14" s="328"/>
      <c r="N14" s="328">
        <f t="shared" si="0"/>
        <v>0</v>
      </c>
      <c r="O14" s="328">
        <f t="shared" si="1"/>
        <v>0</v>
      </c>
      <c r="P14" s="328" t="str">
        <f t="shared" si="2"/>
        <v/>
      </c>
      <c r="Q14" s="17"/>
    </row>
    <row r="15" spans="1:17" ht="16.5" customHeight="1">
      <c r="A15" s="176"/>
      <c r="B15" s="188"/>
      <c r="C15" s="176"/>
      <c r="D15" s="176"/>
      <c r="E15" s="176"/>
      <c r="F15" s="176"/>
      <c r="G15" s="176"/>
      <c r="H15" s="175"/>
      <c r="I15" s="329"/>
      <c r="J15" s="328"/>
      <c r="K15" s="328"/>
      <c r="L15" s="336"/>
      <c r="M15" s="328"/>
      <c r="N15" s="328">
        <f t="shared" si="0"/>
        <v>0</v>
      </c>
      <c r="O15" s="328">
        <f t="shared" si="1"/>
        <v>0</v>
      </c>
      <c r="P15" s="328" t="str">
        <f t="shared" si="2"/>
        <v/>
      </c>
      <c r="Q15" s="17"/>
    </row>
    <row r="16" spans="1:17" ht="16.5" customHeight="1">
      <c r="A16" s="176"/>
      <c r="B16" s="188"/>
      <c r="C16" s="176"/>
      <c r="D16" s="176"/>
      <c r="E16" s="176"/>
      <c r="F16" s="176"/>
      <c r="G16" s="176"/>
      <c r="H16" s="175"/>
      <c r="I16" s="329"/>
      <c r="J16" s="328"/>
      <c r="K16" s="328"/>
      <c r="L16" s="336"/>
      <c r="M16" s="328"/>
      <c r="N16" s="328">
        <f t="shared" si="0"/>
        <v>0</v>
      </c>
      <c r="O16" s="328">
        <f t="shared" si="1"/>
        <v>0</v>
      </c>
      <c r="P16" s="328" t="str">
        <f t="shared" si="2"/>
        <v/>
      </c>
      <c r="Q16" s="17"/>
    </row>
    <row r="17" spans="1:19" ht="16.5" customHeight="1">
      <c r="A17" s="176"/>
      <c r="B17" s="188"/>
      <c r="C17" s="176"/>
      <c r="D17" s="176"/>
      <c r="E17" s="176"/>
      <c r="F17" s="176"/>
      <c r="G17" s="176"/>
      <c r="H17" s="175"/>
      <c r="I17" s="329"/>
      <c r="J17" s="328"/>
      <c r="K17" s="328"/>
      <c r="L17" s="336"/>
      <c r="M17" s="328"/>
      <c r="N17" s="328">
        <f t="shared" si="0"/>
        <v>0</v>
      </c>
      <c r="O17" s="328">
        <f t="shared" si="1"/>
        <v>0</v>
      </c>
      <c r="P17" s="328" t="str">
        <f t="shared" si="2"/>
        <v/>
      </c>
      <c r="Q17" s="17"/>
    </row>
    <row r="18" spans="1:19" ht="16.5" customHeight="1">
      <c r="A18" s="176"/>
      <c r="B18" s="188"/>
      <c r="C18" s="176"/>
      <c r="D18" s="176"/>
      <c r="E18" s="176"/>
      <c r="F18" s="176"/>
      <c r="G18" s="176"/>
      <c r="H18" s="175"/>
      <c r="I18" s="329"/>
      <c r="J18" s="328"/>
      <c r="K18" s="328"/>
      <c r="L18" s="336"/>
      <c r="M18" s="328"/>
      <c r="N18" s="328">
        <f t="shared" si="0"/>
        <v>0</v>
      </c>
      <c r="O18" s="328">
        <f t="shared" si="1"/>
        <v>0</v>
      </c>
      <c r="P18" s="328" t="str">
        <f t="shared" si="2"/>
        <v/>
      </c>
      <c r="Q18" s="17"/>
    </row>
    <row r="19" spans="1:19" ht="16.5" customHeight="1">
      <c r="A19" s="176"/>
      <c r="B19" s="188"/>
      <c r="C19" s="176"/>
      <c r="D19" s="176"/>
      <c r="E19" s="176"/>
      <c r="F19" s="176"/>
      <c r="G19" s="176"/>
      <c r="H19" s="175"/>
      <c r="I19" s="329"/>
      <c r="J19" s="328"/>
      <c r="K19" s="328"/>
      <c r="L19" s="336"/>
      <c r="M19" s="328"/>
      <c r="N19" s="328">
        <f t="shared" si="0"/>
        <v>0</v>
      </c>
      <c r="O19" s="328">
        <f t="shared" si="1"/>
        <v>0</v>
      </c>
      <c r="P19" s="328" t="str">
        <f t="shared" si="2"/>
        <v/>
      </c>
      <c r="Q19" s="17"/>
    </row>
    <row r="20" spans="1:19" ht="16.5" customHeight="1">
      <c r="A20" s="298"/>
      <c r="B20" s="188"/>
      <c r="C20" s="298"/>
      <c r="D20" s="298"/>
      <c r="E20" s="298"/>
      <c r="F20" s="298"/>
      <c r="G20" s="298"/>
      <c r="H20" s="175"/>
      <c r="I20" s="329"/>
      <c r="J20" s="328"/>
      <c r="K20" s="328"/>
      <c r="L20" s="336"/>
      <c r="M20" s="328"/>
      <c r="N20" s="328">
        <f t="shared" si="0"/>
        <v>0</v>
      </c>
      <c r="O20" s="328">
        <f t="shared" si="1"/>
        <v>0</v>
      </c>
      <c r="P20" s="328" t="str">
        <f t="shared" si="2"/>
        <v/>
      </c>
      <c r="Q20" s="17"/>
    </row>
    <row r="21" spans="1:19" ht="16.5" customHeight="1">
      <c r="A21" s="176"/>
      <c r="B21" s="188"/>
      <c r="C21" s="176"/>
      <c r="D21" s="176"/>
      <c r="E21" s="176"/>
      <c r="F21" s="176"/>
      <c r="G21" s="176"/>
      <c r="H21" s="175"/>
      <c r="I21" s="329"/>
      <c r="J21" s="328"/>
      <c r="K21" s="328"/>
      <c r="L21" s="336"/>
      <c r="M21" s="328"/>
      <c r="N21" s="328">
        <f t="shared" si="0"/>
        <v>0</v>
      </c>
      <c r="O21" s="328">
        <f t="shared" si="1"/>
        <v>0</v>
      </c>
      <c r="P21" s="328" t="str">
        <f t="shared" si="2"/>
        <v/>
      </c>
      <c r="Q21" s="17"/>
    </row>
    <row r="22" spans="1:19" ht="16.5" customHeight="1">
      <c r="A22" s="176"/>
      <c r="B22" s="188"/>
      <c r="C22" s="176"/>
      <c r="D22" s="176"/>
      <c r="E22" s="176"/>
      <c r="F22" s="176"/>
      <c r="G22" s="176"/>
      <c r="H22" s="175"/>
      <c r="I22" s="329"/>
      <c r="J22" s="328"/>
      <c r="K22" s="328"/>
      <c r="L22" s="336"/>
      <c r="M22" s="328"/>
      <c r="N22" s="328">
        <f t="shared" si="0"/>
        <v>0</v>
      </c>
      <c r="O22" s="328">
        <f t="shared" si="1"/>
        <v>0</v>
      </c>
      <c r="P22" s="328" t="str">
        <f t="shared" si="2"/>
        <v/>
      </c>
      <c r="Q22" s="17"/>
    </row>
    <row r="23" spans="1:19" ht="16.5" customHeight="1">
      <c r="A23" s="176"/>
      <c r="B23" s="188"/>
      <c r="C23" s="176"/>
      <c r="D23" s="176"/>
      <c r="E23" s="176"/>
      <c r="F23" s="176"/>
      <c r="G23" s="176"/>
      <c r="H23" s="175"/>
      <c r="I23" s="329"/>
      <c r="J23" s="328"/>
      <c r="K23" s="328"/>
      <c r="L23" s="336"/>
      <c r="M23" s="328"/>
      <c r="N23" s="328">
        <f t="shared" si="0"/>
        <v>0</v>
      </c>
      <c r="O23" s="328">
        <f t="shared" si="1"/>
        <v>0</v>
      </c>
      <c r="P23" s="328" t="str">
        <f t="shared" si="2"/>
        <v/>
      </c>
      <c r="Q23" s="17"/>
    </row>
    <row r="24" spans="1:19" ht="16.5" customHeight="1">
      <c r="A24" s="176"/>
      <c r="B24" s="188"/>
      <c r="C24" s="176"/>
      <c r="D24" s="176"/>
      <c r="E24" s="176"/>
      <c r="F24" s="176"/>
      <c r="G24" s="176"/>
      <c r="H24" s="175"/>
      <c r="I24" s="329"/>
      <c r="J24" s="328"/>
      <c r="K24" s="328"/>
      <c r="L24" s="336"/>
      <c r="M24" s="328"/>
      <c r="N24" s="328">
        <f t="shared" si="0"/>
        <v>0</v>
      </c>
      <c r="O24" s="328">
        <f t="shared" si="1"/>
        <v>0</v>
      </c>
      <c r="P24" s="328" t="str">
        <f t="shared" si="2"/>
        <v/>
      </c>
      <c r="Q24" s="17"/>
    </row>
    <row r="25" spans="1:19" ht="16.5" customHeight="1">
      <c r="A25" s="176"/>
      <c r="B25" s="188"/>
      <c r="C25" s="176"/>
      <c r="D25" s="176"/>
      <c r="E25" s="176"/>
      <c r="F25" s="176"/>
      <c r="G25" s="176"/>
      <c r="H25" s="175"/>
      <c r="I25" s="328"/>
      <c r="J25" s="328"/>
      <c r="K25" s="328"/>
      <c r="L25" s="336"/>
      <c r="M25" s="328"/>
      <c r="N25" s="328">
        <f t="shared" si="0"/>
        <v>0</v>
      </c>
      <c r="O25" s="328">
        <f t="shared" si="1"/>
        <v>0</v>
      </c>
      <c r="P25" s="328" t="str">
        <f t="shared" si="2"/>
        <v/>
      </c>
      <c r="Q25" s="17"/>
      <c r="R25" s="82"/>
      <c r="S25" s="82"/>
    </row>
    <row r="26" spans="1:19" ht="16.5" customHeight="1">
      <c r="A26" s="176"/>
      <c r="B26" s="188"/>
      <c r="C26" s="176"/>
      <c r="D26" s="176"/>
      <c r="E26" s="176"/>
      <c r="F26" s="176"/>
      <c r="G26" s="176"/>
      <c r="H26" s="175"/>
      <c r="I26" s="328"/>
      <c r="J26" s="328"/>
      <c r="K26" s="328"/>
      <c r="L26" s="336"/>
      <c r="M26" s="328"/>
      <c r="N26" s="328">
        <f t="shared" si="0"/>
        <v>0</v>
      </c>
      <c r="O26" s="328">
        <f t="shared" si="1"/>
        <v>0</v>
      </c>
      <c r="P26" s="328" t="str">
        <f t="shared" si="2"/>
        <v/>
      </c>
      <c r="Q26" s="17"/>
      <c r="R26" s="82"/>
      <c r="S26" s="82"/>
    </row>
    <row r="27" spans="1:19" ht="16.5" customHeight="1">
      <c r="A27" s="176"/>
      <c r="B27" s="188"/>
      <c r="C27" s="176"/>
      <c r="D27" s="176"/>
      <c r="E27" s="176"/>
      <c r="F27" s="176"/>
      <c r="G27" s="176"/>
      <c r="H27" s="175"/>
      <c r="I27" s="328"/>
      <c r="J27" s="328"/>
      <c r="K27" s="328"/>
      <c r="L27" s="336"/>
      <c r="M27" s="328"/>
      <c r="N27" s="328">
        <f t="shared" si="0"/>
        <v>0</v>
      </c>
      <c r="O27" s="328">
        <f t="shared" si="1"/>
        <v>0</v>
      </c>
      <c r="P27" s="328" t="str">
        <f t="shared" si="2"/>
        <v/>
      </c>
      <c r="Q27" s="17"/>
      <c r="R27" s="82"/>
      <c r="S27" s="82"/>
    </row>
    <row r="28" spans="1:19" ht="16.5" customHeight="1">
      <c r="A28" s="176"/>
      <c r="B28" s="188"/>
      <c r="C28" s="176"/>
      <c r="D28" s="176"/>
      <c r="E28" s="176"/>
      <c r="F28" s="176"/>
      <c r="G28" s="176"/>
      <c r="H28" s="175"/>
      <c r="I28" s="328"/>
      <c r="J28" s="328"/>
      <c r="K28" s="328"/>
      <c r="L28" s="336"/>
      <c r="M28" s="328"/>
      <c r="N28" s="328">
        <f t="shared" si="0"/>
        <v>0</v>
      </c>
      <c r="O28" s="328">
        <f t="shared" si="1"/>
        <v>0</v>
      </c>
      <c r="P28" s="328" t="str">
        <f t="shared" si="2"/>
        <v/>
      </c>
      <c r="Q28" s="17"/>
      <c r="R28" s="82"/>
      <c r="S28" s="82"/>
    </row>
    <row r="29" spans="1:19" ht="16.5" customHeight="1">
      <c r="A29" s="176"/>
      <c r="B29" s="188"/>
      <c r="C29" s="176"/>
      <c r="D29" s="176"/>
      <c r="E29" s="176"/>
      <c r="F29" s="176"/>
      <c r="G29" s="176"/>
      <c r="H29" s="175"/>
      <c r="I29" s="328"/>
      <c r="J29" s="328"/>
      <c r="K29" s="328"/>
      <c r="L29" s="336"/>
      <c r="M29" s="328"/>
      <c r="N29" s="328">
        <f t="shared" si="0"/>
        <v>0</v>
      </c>
      <c r="O29" s="328">
        <f t="shared" si="1"/>
        <v>0</v>
      </c>
      <c r="P29" s="328" t="str">
        <f t="shared" si="2"/>
        <v/>
      </c>
      <c r="Q29" s="17"/>
      <c r="R29" s="82"/>
      <c r="S29" s="82"/>
    </row>
    <row r="30" spans="1:19" ht="16.5" customHeight="1">
      <c r="A30" s="176"/>
      <c r="B30" s="188"/>
      <c r="C30" s="176"/>
      <c r="D30" s="176"/>
      <c r="E30" s="176"/>
      <c r="F30" s="176"/>
      <c r="G30" s="176"/>
      <c r="H30" s="175"/>
      <c r="I30" s="328"/>
      <c r="J30" s="328"/>
      <c r="K30" s="328"/>
      <c r="L30" s="336"/>
      <c r="M30" s="328"/>
      <c r="N30" s="328">
        <f t="shared" si="0"/>
        <v>0</v>
      </c>
      <c r="O30" s="328">
        <f t="shared" si="1"/>
        <v>0</v>
      </c>
      <c r="P30" s="328" t="str">
        <f t="shared" si="2"/>
        <v/>
      </c>
      <c r="Q30" s="17"/>
      <c r="R30" s="82"/>
      <c r="S30" s="82"/>
    </row>
    <row r="31" spans="1:19" ht="16.5" customHeight="1">
      <c r="A31" s="176"/>
      <c r="B31" s="188"/>
      <c r="C31" s="176"/>
      <c r="D31" s="176"/>
      <c r="E31" s="176"/>
      <c r="F31" s="176"/>
      <c r="G31" s="176"/>
      <c r="H31" s="175"/>
      <c r="I31" s="328"/>
      <c r="J31" s="328"/>
      <c r="K31" s="328"/>
      <c r="L31" s="336"/>
      <c r="M31" s="328"/>
      <c r="N31" s="328">
        <f t="shared" si="0"/>
        <v>0</v>
      </c>
      <c r="O31" s="328">
        <f t="shared" si="1"/>
        <v>0</v>
      </c>
      <c r="P31" s="328" t="str">
        <f t="shared" si="2"/>
        <v/>
      </c>
      <c r="Q31" s="17"/>
      <c r="R31" s="82"/>
      <c r="S31" s="82"/>
    </row>
    <row r="32" spans="1:19" ht="18" customHeight="1">
      <c r="A32" s="546" t="s">
        <v>334</v>
      </c>
      <c r="B32" s="546"/>
      <c r="C32" s="546"/>
      <c r="D32" s="224"/>
      <c r="E32" s="189"/>
      <c r="F32" s="189"/>
      <c r="G32" s="201"/>
      <c r="H32" s="178" t="s">
        <v>26</v>
      </c>
      <c r="I32" s="328">
        <f>SUM(I7:I31)</f>
        <v>0</v>
      </c>
      <c r="J32" s="328">
        <f>SUM(J7:J31)</f>
        <v>0</v>
      </c>
      <c r="K32" s="328">
        <f>SUM(K7:K31)</f>
        <v>0</v>
      </c>
      <c r="L32" s="328"/>
      <c r="M32" s="328">
        <f>SUM(M7:M31)</f>
        <v>0</v>
      </c>
      <c r="N32" s="328">
        <f>K32-I32</f>
        <v>0</v>
      </c>
      <c r="O32" s="328">
        <f>M32-J32</f>
        <v>0</v>
      </c>
      <c r="P32" s="328" t="str">
        <f>IF(J32=0,"",ROUND(O32/J32*100,2))</f>
        <v/>
      </c>
      <c r="Q32" s="26"/>
      <c r="R32" s="83"/>
      <c r="S32" s="82"/>
    </row>
    <row r="33" spans="1:19" ht="18" customHeight="1">
      <c r="A33" s="560" t="s">
        <v>496</v>
      </c>
      <c r="B33" s="560"/>
      <c r="C33" s="560"/>
      <c r="D33" s="178"/>
      <c r="E33" s="178"/>
      <c r="F33" s="178"/>
      <c r="G33" s="178"/>
      <c r="H33" s="178"/>
      <c r="I33" s="328"/>
      <c r="J33" s="328"/>
      <c r="K33" s="328"/>
      <c r="L33" s="328"/>
      <c r="M33" s="328"/>
      <c r="N33" s="328">
        <f>K33-I33</f>
        <v>0</v>
      </c>
      <c r="O33" s="328">
        <f>M33-J33</f>
        <v>0</v>
      </c>
      <c r="P33" s="328" t="str">
        <f>IF(J33=0,"",ROUND(O33/J33*100,2))</f>
        <v/>
      </c>
      <c r="Q33" s="17"/>
      <c r="R33" s="82"/>
      <c r="S33" s="82"/>
    </row>
    <row r="34" spans="1:19" ht="18" customHeight="1">
      <c r="A34" s="546" t="s">
        <v>334</v>
      </c>
      <c r="B34" s="546"/>
      <c r="C34" s="546"/>
      <c r="D34" s="224"/>
      <c r="E34" s="189"/>
      <c r="F34" s="189"/>
      <c r="G34" s="191"/>
      <c r="H34" s="178"/>
      <c r="I34" s="328">
        <f>I32-I33</f>
        <v>0</v>
      </c>
      <c r="J34" s="328">
        <f>J32-J33</f>
        <v>0</v>
      </c>
      <c r="K34" s="328">
        <f>K32-K33</f>
        <v>0</v>
      </c>
      <c r="L34" s="328"/>
      <c r="M34" s="328">
        <f>M32-M33</f>
        <v>0</v>
      </c>
      <c r="N34" s="328">
        <f>K34-I34</f>
        <v>0</v>
      </c>
      <c r="O34" s="328">
        <f>M34-J34</f>
        <v>0</v>
      </c>
      <c r="P34" s="328" t="str">
        <f>IF(J34=0,"",ROUND(O34/J34*100,2))</f>
        <v/>
      </c>
      <c r="Q34" s="26"/>
      <c r="R34" s="83"/>
      <c r="S34" s="82"/>
    </row>
    <row r="35" spans="1:19" ht="15.75" customHeight="1">
      <c r="A35" s="193"/>
      <c r="B35" s="193"/>
      <c r="C35" s="193"/>
      <c r="D35" s="193"/>
      <c r="E35" s="216"/>
      <c r="F35" s="179"/>
      <c r="G35" s="179"/>
      <c r="H35" s="179"/>
      <c r="I35" s="179"/>
      <c r="J35" s="179"/>
      <c r="K35" s="179"/>
      <c r="L35" s="179"/>
      <c r="M35" s="179"/>
      <c r="N35" s="179"/>
      <c r="O35" s="179"/>
      <c r="P35" s="179"/>
      <c r="Q35" s="179"/>
      <c r="R35" s="82"/>
      <c r="S35" s="82"/>
    </row>
    <row r="36" spans="1:19" ht="15.75" customHeight="1">
      <c r="A36" s="195"/>
      <c r="B36" s="179"/>
      <c r="C36" s="179"/>
      <c r="D36" s="179"/>
      <c r="E36" s="179"/>
      <c r="F36" s="179"/>
      <c r="G36" s="179"/>
      <c r="H36" s="179"/>
      <c r="I36" s="179"/>
      <c r="J36" s="179"/>
      <c r="K36" s="179"/>
      <c r="L36" s="179"/>
      <c r="M36" s="179"/>
      <c r="N36" s="179"/>
      <c r="O36" s="179"/>
      <c r="P36" s="186"/>
      <c r="R36" s="82"/>
      <c r="S36" s="82"/>
    </row>
    <row r="37" spans="1:19" ht="15.75" customHeight="1">
      <c r="A37" s="179"/>
      <c r="B37" s="179"/>
      <c r="C37" s="179"/>
      <c r="D37" s="179"/>
      <c r="E37" s="179"/>
      <c r="F37" s="179"/>
      <c r="G37" s="179"/>
      <c r="H37" s="179"/>
      <c r="I37" s="179"/>
      <c r="J37" s="179"/>
      <c r="K37" s="179"/>
      <c r="L37" s="179"/>
      <c r="M37" s="179"/>
      <c r="N37" s="179"/>
      <c r="O37" s="179"/>
      <c r="P37" s="186"/>
    </row>
    <row r="38" spans="1:19" ht="15.75" customHeight="1">
      <c r="A38" s="179"/>
      <c r="B38" s="179"/>
      <c r="C38" s="179"/>
      <c r="D38" s="179"/>
      <c r="E38" s="179"/>
      <c r="F38" s="179"/>
      <c r="G38" s="179"/>
      <c r="H38" s="179"/>
      <c r="I38" s="179"/>
      <c r="J38" s="179"/>
      <c r="K38" s="179"/>
      <c r="L38" s="179"/>
      <c r="M38" s="179"/>
      <c r="N38" s="179"/>
      <c r="O38" s="179"/>
      <c r="P38" s="186"/>
    </row>
    <row r="39" spans="1:19" ht="15.75" customHeight="1">
      <c r="A39" s="179"/>
      <c r="B39" s="179"/>
      <c r="C39" s="179"/>
      <c r="D39" s="179"/>
      <c r="E39" s="179"/>
      <c r="F39" s="179"/>
      <c r="G39" s="179"/>
      <c r="H39" s="179"/>
      <c r="I39" s="179"/>
      <c r="J39" s="179"/>
      <c r="K39" s="179"/>
      <c r="L39" s="179"/>
      <c r="M39" s="179"/>
      <c r="N39" s="179"/>
      <c r="O39" s="179"/>
      <c r="P39" s="186"/>
    </row>
    <row r="40" spans="1:19" ht="15.75" customHeight="1">
      <c r="A40" s="179"/>
      <c r="B40" s="179"/>
      <c r="C40" s="179"/>
      <c r="D40" s="179"/>
      <c r="E40" s="179"/>
      <c r="F40" s="179"/>
      <c r="G40" s="179"/>
      <c r="H40" s="179"/>
      <c r="I40" s="179"/>
      <c r="J40" s="179"/>
      <c r="K40" s="179"/>
      <c r="L40" s="179"/>
      <c r="M40" s="179"/>
      <c r="N40" s="179"/>
      <c r="O40" s="179"/>
      <c r="P40" s="186"/>
    </row>
    <row r="41" spans="1:19" ht="15.75" customHeight="1">
      <c r="A41" s="179"/>
      <c r="B41" s="179"/>
      <c r="C41" s="179"/>
      <c r="D41" s="179"/>
      <c r="E41" s="179"/>
      <c r="F41" s="179"/>
      <c r="G41" s="179"/>
      <c r="H41" s="179"/>
      <c r="I41" s="179"/>
      <c r="J41" s="179"/>
      <c r="K41" s="179"/>
      <c r="L41" s="179"/>
      <c r="M41" s="179"/>
      <c r="N41" s="179"/>
      <c r="O41" s="179"/>
      <c r="P41" s="186"/>
    </row>
    <row r="42" spans="1:19" ht="15.75" customHeight="1">
      <c r="A42" s="179"/>
      <c r="B42" s="179"/>
      <c r="C42" s="179"/>
      <c r="D42" s="179"/>
      <c r="E42" s="179"/>
      <c r="F42" s="179"/>
      <c r="G42" s="179"/>
      <c r="H42" s="179"/>
      <c r="I42" s="179"/>
      <c r="J42" s="179"/>
      <c r="K42" s="179"/>
      <c r="L42" s="179"/>
      <c r="M42" s="179"/>
      <c r="N42" s="179"/>
      <c r="O42" s="179"/>
      <c r="P42" s="186"/>
    </row>
    <row r="43" spans="1:19" ht="15.75" customHeight="1">
      <c r="A43" s="179"/>
      <c r="B43" s="179"/>
      <c r="C43" s="179"/>
      <c r="D43" s="179"/>
      <c r="E43" s="179"/>
      <c r="F43" s="179"/>
      <c r="G43" s="179"/>
      <c r="H43" s="179"/>
      <c r="I43" s="179"/>
      <c r="J43" s="179"/>
      <c r="K43" s="179"/>
      <c r="L43" s="179"/>
      <c r="M43" s="179"/>
      <c r="N43" s="179"/>
      <c r="O43" s="179"/>
      <c r="P43" s="186"/>
    </row>
    <row r="44" spans="1:19" ht="15.75" customHeight="1">
      <c r="A44" s="179"/>
      <c r="B44" s="179"/>
      <c r="C44" s="179"/>
      <c r="D44" s="179"/>
      <c r="E44" s="179"/>
      <c r="F44" s="179"/>
      <c r="G44" s="179"/>
      <c r="H44" s="179"/>
      <c r="I44" s="179"/>
      <c r="J44" s="179"/>
      <c r="K44" s="179"/>
      <c r="L44" s="179"/>
      <c r="M44" s="179"/>
      <c r="N44" s="179"/>
      <c r="O44" s="179"/>
      <c r="P44" s="186"/>
    </row>
    <row r="45" spans="1:19" ht="15.75" customHeight="1">
      <c r="A45" s="179"/>
      <c r="B45" s="179"/>
      <c r="C45" s="179"/>
      <c r="D45" s="179"/>
      <c r="E45" s="179"/>
      <c r="F45" s="179"/>
      <c r="G45" s="179"/>
      <c r="H45" s="179"/>
      <c r="I45" s="179"/>
      <c r="J45" s="179"/>
      <c r="K45" s="179"/>
      <c r="L45" s="179"/>
      <c r="M45" s="179"/>
      <c r="N45" s="179"/>
      <c r="O45" s="179"/>
      <c r="P45" s="186"/>
    </row>
    <row r="46" spans="1:19" ht="15.75" customHeight="1">
      <c r="A46" s="179"/>
      <c r="B46" s="179"/>
      <c r="C46" s="179"/>
      <c r="D46" s="179"/>
      <c r="E46" s="179"/>
      <c r="F46" s="179"/>
      <c r="G46" s="179"/>
      <c r="H46" s="179"/>
      <c r="I46" s="179"/>
      <c r="J46" s="179"/>
      <c r="K46" s="179"/>
      <c r="L46" s="179"/>
      <c r="M46" s="179"/>
      <c r="N46" s="179"/>
      <c r="O46" s="179"/>
      <c r="P46" s="186"/>
    </row>
    <row r="47" spans="1:19" ht="15.75" customHeight="1">
      <c r="A47" s="179"/>
      <c r="B47" s="179"/>
      <c r="C47" s="179"/>
      <c r="D47" s="179"/>
      <c r="E47" s="179"/>
      <c r="F47" s="179"/>
      <c r="G47" s="179"/>
      <c r="H47" s="179"/>
      <c r="I47" s="179"/>
      <c r="J47" s="179"/>
      <c r="K47" s="179"/>
      <c r="L47" s="179"/>
      <c r="M47" s="179"/>
      <c r="N47" s="179"/>
      <c r="O47" s="179"/>
      <c r="P47" s="186"/>
    </row>
    <row r="48" spans="1:19"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79"/>
      <c r="B75" s="179"/>
      <c r="C75" s="179"/>
      <c r="D75" s="179"/>
      <c r="E75" s="179"/>
      <c r="F75" s="179"/>
      <c r="G75" s="179"/>
      <c r="H75" s="179"/>
      <c r="I75" s="179"/>
      <c r="J75" s="179"/>
      <c r="K75" s="179"/>
      <c r="L75" s="179"/>
      <c r="M75" s="179"/>
      <c r="N75" s="179"/>
      <c r="O75" s="179"/>
      <c r="P75" s="186"/>
    </row>
    <row r="76" spans="1:16" ht="15.75" customHeight="1">
      <c r="A76" s="179"/>
      <c r="B76" s="179"/>
      <c r="C76" s="179"/>
      <c r="D76" s="179"/>
      <c r="E76" s="179"/>
      <c r="F76" s="179"/>
      <c r="G76" s="179"/>
      <c r="H76" s="179"/>
      <c r="I76" s="179"/>
      <c r="J76" s="179"/>
      <c r="K76" s="179"/>
      <c r="L76" s="179"/>
      <c r="M76" s="179"/>
      <c r="N76" s="179"/>
      <c r="O76" s="179"/>
      <c r="P76" s="186"/>
    </row>
    <row r="77" spans="1:16" ht="15.75" customHeight="1">
      <c r="A77" s="179"/>
      <c r="B77" s="179"/>
      <c r="C77" s="179"/>
      <c r="D77" s="179"/>
      <c r="E77" s="179"/>
      <c r="F77" s="179"/>
      <c r="G77" s="179"/>
      <c r="H77" s="179"/>
      <c r="I77" s="179"/>
      <c r="J77" s="179"/>
      <c r="K77" s="179"/>
      <c r="L77" s="179"/>
      <c r="M77" s="179"/>
      <c r="N77" s="179"/>
      <c r="O77" s="179"/>
      <c r="P77" s="186"/>
    </row>
    <row r="78" spans="1:16" ht="15.75" customHeight="1">
      <c r="A78" s="179"/>
      <c r="B78" s="179"/>
      <c r="C78" s="179"/>
      <c r="D78" s="179"/>
      <c r="E78" s="179"/>
      <c r="F78" s="179"/>
      <c r="G78" s="179"/>
      <c r="H78" s="179"/>
      <c r="I78" s="179"/>
      <c r="J78" s="179"/>
      <c r="K78" s="179"/>
      <c r="L78" s="179"/>
      <c r="M78" s="179"/>
      <c r="N78" s="179"/>
      <c r="O78" s="179"/>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87"/>
      <c r="B80" s="187"/>
      <c r="C80" s="187"/>
      <c r="D80" s="187"/>
      <c r="E80" s="187"/>
      <c r="F80" s="187"/>
      <c r="G80" s="187"/>
      <c r="H80" s="187"/>
      <c r="I80" s="187"/>
      <c r="J80" s="187"/>
      <c r="K80" s="187"/>
      <c r="L80" s="187"/>
      <c r="M80" s="187"/>
      <c r="N80" s="187"/>
      <c r="O80" s="187"/>
      <c r="P80" s="186"/>
    </row>
    <row r="81" spans="1:16" ht="15.75" customHeight="1">
      <c r="A81" s="187"/>
      <c r="B81" s="187"/>
      <c r="C81" s="187"/>
      <c r="D81" s="187"/>
      <c r="E81" s="187"/>
      <c r="F81" s="187"/>
      <c r="G81" s="187"/>
      <c r="H81" s="187"/>
      <c r="I81" s="187"/>
      <c r="J81" s="187"/>
      <c r="K81" s="187"/>
      <c r="L81" s="187"/>
      <c r="M81" s="187"/>
      <c r="N81" s="187"/>
      <c r="O81" s="187"/>
      <c r="P81" s="186"/>
    </row>
    <row r="82" spans="1:16" ht="15.75" customHeight="1">
      <c r="A82" s="187"/>
      <c r="B82" s="187"/>
      <c r="C82" s="187"/>
      <c r="D82" s="187"/>
      <c r="E82" s="187"/>
      <c r="F82" s="187"/>
      <c r="G82" s="187"/>
      <c r="H82" s="187"/>
      <c r="I82" s="187"/>
      <c r="J82" s="187"/>
      <c r="K82" s="187"/>
      <c r="L82" s="187"/>
      <c r="M82" s="187"/>
      <c r="N82" s="187"/>
      <c r="O82" s="187"/>
      <c r="P82" s="186"/>
    </row>
    <row r="83" spans="1:16" ht="15.75" customHeight="1">
      <c r="A83" s="187"/>
      <c r="B83" s="187"/>
      <c r="C83" s="187"/>
      <c r="D83" s="187"/>
      <c r="E83" s="187"/>
      <c r="F83" s="187"/>
      <c r="G83" s="187"/>
      <c r="H83" s="187"/>
      <c r="I83" s="187"/>
      <c r="J83" s="187"/>
      <c r="K83" s="187"/>
      <c r="L83" s="187"/>
      <c r="M83" s="187"/>
      <c r="N83" s="187"/>
      <c r="O83" s="187"/>
      <c r="P83" s="186"/>
    </row>
    <row r="84" spans="1:16" ht="15.75" customHeight="1">
      <c r="A84" s="102"/>
      <c r="B84" s="102"/>
      <c r="C84" s="102"/>
      <c r="D84" s="102"/>
      <c r="E84" s="102"/>
      <c r="F84" s="102"/>
      <c r="G84" s="102"/>
      <c r="H84" s="102"/>
      <c r="I84" s="102"/>
      <c r="J84" s="102"/>
      <c r="K84" s="102"/>
      <c r="L84" s="102"/>
      <c r="M84" s="102"/>
      <c r="N84" s="102"/>
      <c r="O84" s="102"/>
    </row>
    <row r="85" spans="1:16" ht="15.75" customHeight="1">
      <c r="A85" s="102"/>
      <c r="B85" s="102"/>
      <c r="C85" s="102"/>
      <c r="D85" s="102"/>
      <c r="E85" s="102"/>
      <c r="F85" s="102"/>
      <c r="G85" s="102"/>
      <c r="H85" s="102"/>
      <c r="I85" s="102"/>
      <c r="J85" s="102"/>
      <c r="K85" s="102"/>
      <c r="L85" s="102"/>
      <c r="M85" s="102"/>
      <c r="N85" s="102"/>
      <c r="O85" s="102"/>
    </row>
    <row r="86" spans="1:16" ht="15.75" customHeight="1">
      <c r="A86" s="102"/>
      <c r="B86" s="102"/>
      <c r="C86" s="102"/>
      <c r="D86" s="102"/>
      <c r="E86" s="102"/>
      <c r="F86" s="102"/>
      <c r="G86" s="102"/>
      <c r="H86" s="102"/>
      <c r="I86" s="102"/>
      <c r="J86" s="102"/>
      <c r="K86" s="102"/>
      <c r="L86" s="102"/>
      <c r="M86" s="102"/>
      <c r="N86" s="102"/>
      <c r="O86" s="102"/>
    </row>
    <row r="87" spans="1:16" ht="15.75" customHeight="1">
      <c r="A87" s="102"/>
      <c r="B87" s="102"/>
      <c r="C87" s="102"/>
      <c r="D87" s="102"/>
      <c r="E87" s="102"/>
      <c r="F87" s="102"/>
      <c r="G87" s="102"/>
      <c r="H87" s="102"/>
      <c r="I87" s="102"/>
      <c r="J87" s="102"/>
      <c r="K87" s="102"/>
      <c r="L87" s="102"/>
      <c r="M87" s="102"/>
      <c r="N87" s="102"/>
      <c r="O87" s="102"/>
    </row>
    <row r="88" spans="1:16" ht="15.75" customHeight="1">
      <c r="A88" s="102"/>
      <c r="B88" s="102"/>
      <c r="C88" s="102"/>
      <c r="D88" s="102"/>
      <c r="E88" s="102"/>
      <c r="F88" s="102"/>
      <c r="G88" s="102"/>
      <c r="H88" s="102"/>
      <c r="I88" s="102"/>
      <c r="J88" s="102"/>
      <c r="K88" s="102"/>
      <c r="L88" s="102"/>
      <c r="M88" s="102"/>
      <c r="N88" s="102"/>
      <c r="O88" s="102"/>
    </row>
    <row r="89" spans="1:16" ht="15.75" customHeight="1">
      <c r="A89" s="102"/>
      <c r="B89" s="102"/>
      <c r="C89" s="102"/>
      <c r="D89" s="102"/>
      <c r="E89" s="102"/>
      <c r="F89" s="102"/>
      <c r="G89" s="102"/>
      <c r="H89" s="102"/>
      <c r="I89" s="102"/>
      <c r="J89" s="102"/>
      <c r="K89" s="102"/>
      <c r="L89" s="102"/>
      <c r="M89" s="102"/>
      <c r="N89" s="102"/>
      <c r="O89" s="102"/>
    </row>
    <row r="90" spans="1:16" ht="15.75" customHeight="1">
      <c r="A90" s="102"/>
      <c r="B90" s="102"/>
      <c r="C90" s="102"/>
      <c r="D90" s="102"/>
      <c r="E90" s="102"/>
      <c r="F90" s="102"/>
      <c r="G90" s="102"/>
      <c r="H90" s="102"/>
      <c r="I90" s="102"/>
      <c r="J90" s="102"/>
      <c r="K90" s="102"/>
      <c r="L90" s="102"/>
      <c r="M90" s="102"/>
      <c r="N90" s="102"/>
      <c r="O90" s="102"/>
    </row>
    <row r="91" spans="1:16" ht="15.75" customHeight="1">
      <c r="A91" s="102"/>
      <c r="B91" s="102"/>
      <c r="C91" s="102"/>
      <c r="D91" s="102"/>
      <c r="E91" s="102"/>
      <c r="F91" s="102"/>
      <c r="G91" s="102"/>
      <c r="H91" s="102"/>
      <c r="I91" s="102"/>
      <c r="J91" s="102"/>
      <c r="K91" s="102"/>
      <c r="L91" s="102"/>
      <c r="M91" s="102"/>
      <c r="N91" s="102"/>
      <c r="O91" s="102"/>
    </row>
    <row r="92" spans="1:16" ht="15.75" customHeight="1">
      <c r="A92" s="102"/>
      <c r="B92" s="102"/>
      <c r="C92" s="102"/>
      <c r="D92" s="102"/>
      <c r="E92" s="102"/>
      <c r="F92" s="102"/>
      <c r="G92" s="102"/>
      <c r="H92" s="102"/>
      <c r="I92" s="102"/>
      <c r="J92" s="102"/>
      <c r="K92" s="102"/>
      <c r="L92" s="102"/>
      <c r="M92" s="102"/>
      <c r="N92" s="102"/>
      <c r="O92" s="102"/>
    </row>
    <row r="93" spans="1:16" ht="15.75" customHeight="1">
      <c r="A93" s="102"/>
      <c r="B93" s="102"/>
      <c r="C93" s="102"/>
      <c r="D93" s="102"/>
      <c r="E93" s="102"/>
      <c r="F93" s="102"/>
      <c r="G93" s="102"/>
      <c r="H93" s="102"/>
      <c r="I93" s="102"/>
      <c r="J93" s="102"/>
      <c r="K93" s="102"/>
      <c r="L93" s="102"/>
      <c r="M93" s="102"/>
      <c r="N93" s="102"/>
      <c r="O93" s="102"/>
    </row>
  </sheetData>
  <mergeCells count="19">
    <mergeCell ref="A4:E4"/>
    <mergeCell ref="A1:Q1"/>
    <mergeCell ref="Q5:Q6"/>
    <mergeCell ref="C5:C6"/>
    <mergeCell ref="D5:D6"/>
    <mergeCell ref="E5:E6"/>
    <mergeCell ref="F5:F6"/>
    <mergeCell ref="G5:G6"/>
    <mergeCell ref="H5:H6"/>
    <mergeCell ref="A2:Q2"/>
    <mergeCell ref="P5:P6"/>
    <mergeCell ref="N5:O5"/>
    <mergeCell ref="A34:C34"/>
    <mergeCell ref="A33:C33"/>
    <mergeCell ref="K5:M5"/>
    <mergeCell ref="A5:A6"/>
    <mergeCell ref="B5:B6"/>
    <mergeCell ref="I5:J5"/>
    <mergeCell ref="A32:C32"/>
  </mergeCells>
  <phoneticPr fontId="8" type="noConversion"/>
  <printOptions horizontalCentered="1"/>
  <pageMargins left="0.59055118110236227" right="0.59055118110236227" top="0.86614173228346458" bottom="0.86614173228346458" header="0.47244094488188981" footer="0.59055118110236227"/>
  <pageSetup paperSize="9" scale="82"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FFFF00"/>
    <pageSetUpPr fitToPage="1"/>
  </sheetPr>
  <dimension ref="A1:T165"/>
  <sheetViews>
    <sheetView view="pageBreakPreview" topLeftCell="A91" zoomScaleNormal="100" zoomScaleSheetLayoutView="100" workbookViewId="0">
      <selection activeCell="J106" sqref="J106"/>
    </sheetView>
  </sheetViews>
  <sheetFormatPr defaultColWidth="9" defaultRowHeight="15.75" customHeight="1"/>
  <cols>
    <col min="1" max="1" width="4.375" style="25" customWidth="1"/>
    <col min="2" max="2" width="6.875" style="25" hidden="1" customWidth="1"/>
    <col min="3" max="3" width="19.25" style="25" bestFit="1" customWidth="1"/>
    <col min="4" max="4" width="13.5" style="25" customWidth="1"/>
    <col min="5" max="5" width="8.625" style="25" hidden="1" customWidth="1"/>
    <col min="6" max="7" width="5.625" style="25" customWidth="1"/>
    <col min="8" max="8" width="10.375" style="25" bestFit="1" customWidth="1"/>
    <col min="9" max="9" width="8.25" style="25" customWidth="1"/>
    <col min="10" max="10" width="11.25" style="25" customWidth="1"/>
    <col min="11" max="11" width="10.875" style="25" customWidth="1"/>
    <col min="12" max="12" width="11.125" style="25" customWidth="1"/>
    <col min="13" max="13" width="7" style="25" hidden="1" customWidth="1"/>
    <col min="14" max="14" width="10.5" style="25" customWidth="1"/>
    <col min="15" max="15" width="11.125" style="25" customWidth="1"/>
    <col min="16" max="16" width="10.875" style="25" customWidth="1"/>
    <col min="17" max="17" width="7" style="25" customWidth="1"/>
    <col min="18" max="18" width="10.25" style="25" bestFit="1" customWidth="1"/>
    <col min="19" max="16384" width="9" style="25"/>
  </cols>
  <sheetData>
    <row r="1" spans="1:20" s="450" customFormat="1" ht="30" customHeight="1">
      <c r="A1" s="610" t="s">
        <v>197</v>
      </c>
      <c r="B1" s="610"/>
      <c r="C1" s="610"/>
      <c r="D1" s="610"/>
      <c r="E1" s="610"/>
      <c r="F1" s="610"/>
      <c r="G1" s="610"/>
      <c r="H1" s="610"/>
      <c r="I1" s="610"/>
      <c r="J1" s="610"/>
      <c r="K1" s="610"/>
      <c r="L1" s="610"/>
      <c r="M1" s="610"/>
      <c r="N1" s="610"/>
      <c r="O1" s="610"/>
      <c r="P1" s="610"/>
      <c r="Q1" s="610"/>
      <c r="R1" s="610"/>
    </row>
    <row r="2" spans="1:20" s="451" customFormat="1" ht="16.5" customHeight="1">
      <c r="A2" s="614" t="str">
        <f>公用信息!A8</f>
        <v>评估基准日：2018年11月30日</v>
      </c>
      <c r="B2" s="614"/>
      <c r="C2" s="614"/>
      <c r="D2" s="614"/>
      <c r="E2" s="614"/>
      <c r="F2" s="614"/>
      <c r="G2" s="614"/>
      <c r="H2" s="615"/>
      <c r="I2" s="615"/>
      <c r="J2" s="615"/>
      <c r="K2" s="615"/>
      <c r="L2" s="615"/>
      <c r="M2" s="615"/>
      <c r="N2" s="615"/>
      <c r="O2" s="615"/>
      <c r="P2" s="616"/>
      <c r="Q2" s="616"/>
      <c r="R2" s="616"/>
    </row>
    <row r="3" spans="1:20" s="451" customFormat="1" ht="16.5" customHeight="1">
      <c r="A3" s="489"/>
      <c r="B3" s="489"/>
      <c r="C3" s="489"/>
      <c r="D3" s="489"/>
      <c r="E3" s="489"/>
      <c r="F3" s="489"/>
      <c r="G3" s="489"/>
      <c r="H3" s="490"/>
      <c r="I3" s="490"/>
      <c r="J3" s="490"/>
      <c r="K3" s="490"/>
      <c r="L3" s="490"/>
      <c r="M3" s="490"/>
      <c r="N3" s="617" t="s">
        <v>490</v>
      </c>
      <c r="O3" s="617"/>
      <c r="P3" s="618"/>
      <c r="Q3" s="618"/>
      <c r="R3" s="618"/>
    </row>
    <row r="4" spans="1:20" s="451" customFormat="1" ht="16.5" customHeight="1">
      <c r="A4" s="452" t="str">
        <f>公用信息!A5</f>
        <v>被评估单位：中国劳动关系学院</v>
      </c>
      <c r="B4" s="467"/>
      <c r="C4" s="467"/>
      <c r="D4" s="467"/>
      <c r="E4" s="467"/>
      <c r="F4" s="467"/>
      <c r="G4" s="467"/>
      <c r="H4" s="467"/>
      <c r="I4" s="467"/>
      <c r="J4" s="467"/>
      <c r="K4" s="467"/>
      <c r="L4" s="467"/>
      <c r="M4" s="619" t="s">
        <v>291</v>
      </c>
      <c r="N4" s="619"/>
      <c r="O4" s="619"/>
      <c r="P4" s="620"/>
      <c r="Q4" s="620"/>
      <c r="R4" s="620"/>
    </row>
    <row r="5" spans="1:20" s="437" customFormat="1" ht="16.5" customHeight="1">
      <c r="A5" s="517" t="s">
        <v>36</v>
      </c>
      <c r="B5" s="517" t="s">
        <v>491</v>
      </c>
      <c r="C5" s="517" t="s">
        <v>482</v>
      </c>
      <c r="D5" s="517" t="s">
        <v>159</v>
      </c>
      <c r="E5" s="517" t="s">
        <v>483</v>
      </c>
      <c r="F5" s="517" t="s">
        <v>436</v>
      </c>
      <c r="G5" s="517" t="s">
        <v>437</v>
      </c>
      <c r="H5" s="517" t="s">
        <v>445</v>
      </c>
      <c r="I5" s="517" t="s">
        <v>484</v>
      </c>
      <c r="J5" s="613" t="s">
        <v>51</v>
      </c>
      <c r="K5" s="613"/>
      <c r="L5" s="517" t="s">
        <v>52</v>
      </c>
      <c r="M5" s="517"/>
      <c r="N5" s="517"/>
      <c r="O5" s="621" t="s">
        <v>321</v>
      </c>
      <c r="P5" s="622"/>
      <c r="Q5" s="611" t="s">
        <v>53</v>
      </c>
      <c r="R5" s="611" t="s">
        <v>27</v>
      </c>
    </row>
    <row r="6" spans="1:20" s="437" customFormat="1" ht="16.5" customHeight="1">
      <c r="A6" s="517"/>
      <c r="B6" s="517"/>
      <c r="C6" s="517"/>
      <c r="D6" s="517"/>
      <c r="E6" s="517"/>
      <c r="F6" s="517"/>
      <c r="G6" s="517"/>
      <c r="H6" s="517"/>
      <c r="I6" s="517"/>
      <c r="J6" s="473" t="s">
        <v>438</v>
      </c>
      <c r="K6" s="487" t="s">
        <v>439</v>
      </c>
      <c r="L6" s="487" t="s">
        <v>438</v>
      </c>
      <c r="M6" s="487" t="s">
        <v>440</v>
      </c>
      <c r="N6" s="487" t="s">
        <v>439</v>
      </c>
      <c r="O6" s="487" t="s">
        <v>438</v>
      </c>
      <c r="P6" s="487" t="s">
        <v>49</v>
      </c>
      <c r="Q6" s="612"/>
      <c r="R6" s="612"/>
    </row>
    <row r="7" spans="1:20" s="437" customFormat="1" ht="16.5" customHeight="1">
      <c r="A7" s="487">
        <f>IF(C7&lt;&gt;"",A6+1,"")</f>
        <v>1</v>
      </c>
      <c r="B7" s="487"/>
      <c r="C7" s="470" t="s">
        <v>846</v>
      </c>
      <c r="D7" s="487"/>
      <c r="E7" s="487"/>
      <c r="F7" s="453" t="s">
        <v>975</v>
      </c>
      <c r="G7" s="487">
        <v>1</v>
      </c>
      <c r="H7" s="476">
        <v>34547</v>
      </c>
      <c r="I7" s="476">
        <f>H7</f>
        <v>34547</v>
      </c>
      <c r="J7" s="438"/>
      <c r="K7" s="436"/>
      <c r="L7" s="436"/>
      <c r="M7" s="487"/>
      <c r="N7" s="436"/>
      <c r="O7" s="475">
        <f>L7-J7</f>
        <v>0</v>
      </c>
      <c r="P7" s="475">
        <f>N7-K7</f>
        <v>0</v>
      </c>
      <c r="Q7" s="475" t="str">
        <f>IF(K7=0,"",ROUND(P7/K7*100,2))</f>
        <v/>
      </c>
      <c r="R7" s="488"/>
    </row>
    <row r="8" spans="1:20" s="437" customFormat="1" ht="16.5" customHeight="1">
      <c r="A8" s="487">
        <f t="shared" ref="A8:A71" si="0">IF(C8&lt;&gt;"",A7+1,"")</f>
        <v>2</v>
      </c>
      <c r="B8" s="487"/>
      <c r="C8" s="470" t="s">
        <v>847</v>
      </c>
      <c r="D8" s="487" t="s">
        <v>848</v>
      </c>
      <c r="E8" s="487"/>
      <c r="F8" s="487" t="s">
        <v>948</v>
      </c>
      <c r="G8" s="487">
        <v>11</v>
      </c>
      <c r="H8" s="476">
        <v>34547</v>
      </c>
      <c r="I8" s="476">
        <f t="shared" ref="I8:I70" si="1">H8</f>
        <v>34547</v>
      </c>
      <c r="J8" s="438"/>
      <c r="K8" s="436"/>
      <c r="L8" s="436"/>
      <c r="M8" s="487"/>
      <c r="N8" s="436"/>
      <c r="O8" s="475">
        <f t="shared" ref="O8:O104" si="2">L8-J8</f>
        <v>0</v>
      </c>
      <c r="P8" s="475">
        <f t="shared" ref="P8:P104" si="3">N8-K8</f>
        <v>0</v>
      </c>
      <c r="Q8" s="475" t="str">
        <f t="shared" ref="Q8:Q104" si="4">IF(K8=0,"",ROUND(P8/K8*100,2))</f>
        <v/>
      </c>
      <c r="R8" s="488"/>
    </row>
    <row r="9" spans="1:20" s="437" customFormat="1" ht="16.5" customHeight="1">
      <c r="A9" s="487">
        <f t="shared" si="0"/>
        <v>3</v>
      </c>
      <c r="B9" s="487"/>
      <c r="C9" s="470" t="s">
        <v>849</v>
      </c>
      <c r="D9" s="487" t="s">
        <v>850</v>
      </c>
      <c r="E9" s="487"/>
      <c r="F9" s="487" t="s">
        <v>948</v>
      </c>
      <c r="G9" s="487">
        <v>1</v>
      </c>
      <c r="H9" s="476">
        <v>34394</v>
      </c>
      <c r="I9" s="476">
        <f t="shared" si="1"/>
        <v>34394</v>
      </c>
      <c r="J9" s="438"/>
      <c r="K9" s="436"/>
      <c r="L9" s="436"/>
      <c r="M9" s="487"/>
      <c r="N9" s="436"/>
      <c r="O9" s="475">
        <f t="shared" si="2"/>
        <v>0</v>
      </c>
      <c r="P9" s="475">
        <f t="shared" si="3"/>
        <v>0</v>
      </c>
      <c r="Q9" s="475" t="str">
        <f t="shared" si="4"/>
        <v/>
      </c>
      <c r="R9" s="488"/>
      <c r="T9" s="492">
        <f>2/50</f>
        <v>0.04</v>
      </c>
    </row>
    <row r="10" spans="1:20" s="437" customFormat="1" ht="16.5" customHeight="1">
      <c r="A10" s="487">
        <f t="shared" si="0"/>
        <v>4</v>
      </c>
      <c r="B10" s="487"/>
      <c r="C10" s="470" t="s">
        <v>851</v>
      </c>
      <c r="D10" s="487" t="s">
        <v>850</v>
      </c>
      <c r="E10" s="487"/>
      <c r="F10" s="487" t="s">
        <v>948</v>
      </c>
      <c r="G10" s="487">
        <v>1</v>
      </c>
      <c r="H10" s="476">
        <v>34455</v>
      </c>
      <c r="I10" s="476">
        <f t="shared" si="1"/>
        <v>34455</v>
      </c>
      <c r="J10" s="438"/>
      <c r="K10" s="436"/>
      <c r="L10" s="436"/>
      <c r="M10" s="487"/>
      <c r="N10" s="436"/>
      <c r="O10" s="475">
        <f t="shared" si="2"/>
        <v>0</v>
      </c>
      <c r="P10" s="475">
        <f t="shared" si="3"/>
        <v>0</v>
      </c>
      <c r="Q10" s="475" t="str">
        <f t="shared" si="4"/>
        <v/>
      </c>
      <c r="R10" s="488"/>
    </row>
    <row r="11" spans="1:20" s="437" customFormat="1" ht="16.5" customHeight="1">
      <c r="A11" s="487">
        <f t="shared" si="0"/>
        <v>5</v>
      </c>
      <c r="B11" s="487"/>
      <c r="C11" s="470" t="s">
        <v>852</v>
      </c>
      <c r="D11" s="487" t="s">
        <v>850</v>
      </c>
      <c r="E11" s="487"/>
      <c r="F11" s="487" t="s">
        <v>948</v>
      </c>
      <c r="G11" s="487">
        <v>1</v>
      </c>
      <c r="H11" s="476">
        <v>34486</v>
      </c>
      <c r="I11" s="476">
        <f t="shared" si="1"/>
        <v>34486</v>
      </c>
      <c r="J11" s="438"/>
      <c r="K11" s="436"/>
      <c r="L11" s="436"/>
      <c r="M11" s="487"/>
      <c r="N11" s="436"/>
      <c r="O11" s="475">
        <f t="shared" si="2"/>
        <v>0</v>
      </c>
      <c r="P11" s="475">
        <f t="shared" si="3"/>
        <v>0</v>
      </c>
      <c r="Q11" s="475" t="str">
        <f t="shared" si="4"/>
        <v/>
      </c>
      <c r="R11" s="488"/>
      <c r="T11" s="437">
        <v>0.04</v>
      </c>
    </row>
    <row r="12" spans="1:20" s="437" customFormat="1" ht="16.5" customHeight="1">
      <c r="A12" s="487">
        <f t="shared" si="0"/>
        <v>6</v>
      </c>
      <c r="B12" s="487"/>
      <c r="C12" s="470" t="s">
        <v>853</v>
      </c>
      <c r="D12" s="487" t="s">
        <v>850</v>
      </c>
      <c r="E12" s="487"/>
      <c r="F12" s="487" t="s">
        <v>948</v>
      </c>
      <c r="G12" s="487">
        <v>1</v>
      </c>
      <c r="H12" s="476">
        <v>34700</v>
      </c>
      <c r="I12" s="476">
        <f t="shared" si="1"/>
        <v>34700</v>
      </c>
      <c r="J12" s="438"/>
      <c r="K12" s="436"/>
      <c r="L12" s="436"/>
      <c r="M12" s="487"/>
      <c r="N12" s="436"/>
      <c r="O12" s="475">
        <f t="shared" si="2"/>
        <v>0</v>
      </c>
      <c r="P12" s="475">
        <f t="shared" si="3"/>
        <v>0</v>
      </c>
      <c r="Q12" s="475" t="str">
        <f t="shared" si="4"/>
        <v/>
      </c>
      <c r="R12" s="488"/>
      <c r="T12" s="437">
        <f>T11*100</f>
        <v>4</v>
      </c>
    </row>
    <row r="13" spans="1:20" s="437" customFormat="1" ht="16.5" customHeight="1">
      <c r="A13" s="487">
        <f t="shared" si="0"/>
        <v>7</v>
      </c>
      <c r="B13" s="487"/>
      <c r="C13" s="470" t="s">
        <v>854</v>
      </c>
      <c r="D13" s="487" t="s">
        <v>850</v>
      </c>
      <c r="E13" s="487"/>
      <c r="F13" s="487" t="s">
        <v>948</v>
      </c>
      <c r="G13" s="487">
        <v>1</v>
      </c>
      <c r="H13" s="476">
        <v>34394</v>
      </c>
      <c r="I13" s="476">
        <f t="shared" si="1"/>
        <v>34394</v>
      </c>
      <c r="J13" s="438"/>
      <c r="K13" s="436"/>
      <c r="L13" s="436"/>
      <c r="M13" s="487"/>
      <c r="N13" s="436"/>
      <c r="O13" s="475"/>
      <c r="P13" s="475">
        <f t="shared" si="3"/>
        <v>0</v>
      </c>
      <c r="Q13" s="475" t="str">
        <f t="shared" si="4"/>
        <v/>
      </c>
      <c r="R13" s="488"/>
    </row>
    <row r="14" spans="1:20" s="437" customFormat="1" ht="16.5" customHeight="1">
      <c r="A14" s="487">
        <f t="shared" si="0"/>
        <v>8</v>
      </c>
      <c r="B14" s="487"/>
      <c r="C14" s="470" t="s">
        <v>855</v>
      </c>
      <c r="D14" s="487" t="s">
        <v>850</v>
      </c>
      <c r="E14" s="487"/>
      <c r="F14" s="487" t="s">
        <v>948</v>
      </c>
      <c r="G14" s="487">
        <v>1</v>
      </c>
      <c r="H14" s="476">
        <v>34394</v>
      </c>
      <c r="I14" s="476">
        <f t="shared" si="1"/>
        <v>34394</v>
      </c>
      <c r="J14" s="438"/>
      <c r="K14" s="436"/>
      <c r="L14" s="436"/>
      <c r="M14" s="487"/>
      <c r="N14" s="436"/>
      <c r="O14" s="475"/>
      <c r="P14" s="475">
        <f t="shared" si="3"/>
        <v>0</v>
      </c>
      <c r="Q14" s="475" t="str">
        <f t="shared" si="4"/>
        <v/>
      </c>
      <c r="R14" s="488"/>
    </row>
    <row r="15" spans="1:20" s="440" customFormat="1" ht="16.5" customHeight="1">
      <c r="A15" s="495">
        <f t="shared" si="0"/>
        <v>9</v>
      </c>
      <c r="B15" s="495"/>
      <c r="C15" s="494" t="s">
        <v>856</v>
      </c>
      <c r="D15" s="495" t="s">
        <v>857</v>
      </c>
      <c r="E15" s="495"/>
      <c r="F15" s="495" t="s">
        <v>949</v>
      </c>
      <c r="G15" s="495">
        <v>1</v>
      </c>
      <c r="H15" s="496">
        <v>34394</v>
      </c>
      <c r="I15" s="496">
        <f t="shared" si="1"/>
        <v>34394</v>
      </c>
      <c r="J15" s="497"/>
      <c r="K15" s="498"/>
      <c r="L15" s="498"/>
      <c r="M15" s="495"/>
      <c r="N15" s="498"/>
      <c r="O15" s="480"/>
      <c r="P15" s="480">
        <f t="shared" si="3"/>
        <v>0</v>
      </c>
      <c r="Q15" s="480" t="str">
        <f t="shared" si="4"/>
        <v/>
      </c>
      <c r="R15" s="499"/>
    </row>
    <row r="16" spans="1:20" s="440" customFormat="1" ht="16.5" customHeight="1">
      <c r="A16" s="495">
        <f t="shared" si="0"/>
        <v>10</v>
      </c>
      <c r="B16" s="495"/>
      <c r="C16" s="494" t="s">
        <v>858</v>
      </c>
      <c r="D16" s="495" t="s">
        <v>857</v>
      </c>
      <c r="E16" s="495"/>
      <c r="F16" s="495" t="s">
        <v>949</v>
      </c>
      <c r="G16" s="495">
        <v>1</v>
      </c>
      <c r="H16" s="496">
        <v>34455</v>
      </c>
      <c r="I16" s="496">
        <f t="shared" si="1"/>
        <v>34455</v>
      </c>
      <c r="J16" s="497"/>
      <c r="K16" s="498"/>
      <c r="L16" s="498"/>
      <c r="M16" s="495"/>
      <c r="N16" s="498"/>
      <c r="O16" s="480"/>
      <c r="P16" s="480">
        <f t="shared" si="3"/>
        <v>0</v>
      </c>
      <c r="Q16" s="480" t="str">
        <f t="shared" si="4"/>
        <v/>
      </c>
      <c r="R16" s="499"/>
    </row>
    <row r="17" spans="1:18" s="440" customFormat="1" ht="16.5" customHeight="1">
      <c r="A17" s="495">
        <f t="shared" si="0"/>
        <v>11</v>
      </c>
      <c r="B17" s="495"/>
      <c r="C17" s="494" t="s">
        <v>859</v>
      </c>
      <c r="D17" s="495" t="s">
        <v>857</v>
      </c>
      <c r="E17" s="495"/>
      <c r="F17" s="495" t="s">
        <v>949</v>
      </c>
      <c r="G17" s="495">
        <v>1</v>
      </c>
      <c r="H17" s="496">
        <v>34486</v>
      </c>
      <c r="I17" s="496">
        <f t="shared" si="1"/>
        <v>34486</v>
      </c>
      <c r="J17" s="497"/>
      <c r="K17" s="498"/>
      <c r="L17" s="498"/>
      <c r="M17" s="495"/>
      <c r="N17" s="498"/>
      <c r="O17" s="480"/>
      <c r="P17" s="480">
        <f t="shared" si="3"/>
        <v>0</v>
      </c>
      <c r="Q17" s="480" t="str">
        <f t="shared" si="4"/>
        <v/>
      </c>
      <c r="R17" s="499"/>
    </row>
    <row r="18" spans="1:18" s="440" customFormat="1" ht="16.5" customHeight="1">
      <c r="A18" s="495">
        <f t="shared" si="0"/>
        <v>12</v>
      </c>
      <c r="B18" s="495"/>
      <c r="C18" s="494" t="s">
        <v>860</v>
      </c>
      <c r="D18" s="495" t="s">
        <v>857</v>
      </c>
      <c r="E18" s="495"/>
      <c r="F18" s="495" t="s">
        <v>949</v>
      </c>
      <c r="G18" s="495">
        <v>1</v>
      </c>
      <c r="H18" s="496">
        <v>34700</v>
      </c>
      <c r="I18" s="496">
        <f t="shared" si="1"/>
        <v>34700</v>
      </c>
      <c r="J18" s="497"/>
      <c r="K18" s="498"/>
      <c r="L18" s="498"/>
      <c r="M18" s="495"/>
      <c r="N18" s="498"/>
      <c r="O18" s="480"/>
      <c r="P18" s="480">
        <f t="shared" si="3"/>
        <v>0</v>
      </c>
      <c r="Q18" s="480" t="str">
        <f t="shared" si="4"/>
        <v/>
      </c>
      <c r="R18" s="499"/>
    </row>
    <row r="19" spans="1:18" s="437" customFormat="1" ht="16.5" customHeight="1">
      <c r="A19" s="487">
        <f t="shared" si="0"/>
        <v>13</v>
      </c>
      <c r="B19" s="487"/>
      <c r="C19" s="470" t="s">
        <v>988</v>
      </c>
      <c r="D19" s="487" t="s">
        <v>982</v>
      </c>
      <c r="E19" s="487"/>
      <c r="F19" s="627" t="s">
        <v>983</v>
      </c>
      <c r="G19" s="558">
        <v>320</v>
      </c>
      <c r="H19" s="476">
        <v>34578</v>
      </c>
      <c r="I19" s="476">
        <f t="shared" si="1"/>
        <v>34578</v>
      </c>
      <c r="J19" s="623"/>
      <c r="K19" s="623"/>
      <c r="L19" s="623"/>
      <c r="M19" s="487"/>
      <c r="N19" s="623"/>
      <c r="O19" s="632"/>
      <c r="P19" s="632">
        <f>N19-K19</f>
        <v>0</v>
      </c>
      <c r="Q19" s="632" t="str">
        <f t="shared" si="4"/>
        <v/>
      </c>
      <c r="R19" s="629"/>
    </row>
    <row r="20" spans="1:18" s="437" customFormat="1" ht="16.5" customHeight="1">
      <c r="A20" s="487">
        <f t="shared" si="0"/>
        <v>14</v>
      </c>
      <c r="B20" s="487"/>
      <c r="C20" s="470" t="s">
        <v>979</v>
      </c>
      <c r="D20" s="487" t="s">
        <v>982</v>
      </c>
      <c r="E20" s="487"/>
      <c r="F20" s="628"/>
      <c r="G20" s="628"/>
      <c r="H20" s="476">
        <v>34578</v>
      </c>
      <c r="I20" s="476">
        <f t="shared" si="1"/>
        <v>34578</v>
      </c>
      <c r="J20" s="624"/>
      <c r="K20" s="624"/>
      <c r="L20" s="624"/>
      <c r="M20" s="487"/>
      <c r="N20" s="624"/>
      <c r="O20" s="633"/>
      <c r="P20" s="633"/>
      <c r="Q20" s="633"/>
      <c r="R20" s="630"/>
    </row>
    <row r="21" spans="1:18" s="437" customFormat="1" ht="16.5" customHeight="1">
      <c r="A21" s="487">
        <f t="shared" si="0"/>
        <v>15</v>
      </c>
      <c r="B21" s="487"/>
      <c r="C21" s="470" t="s">
        <v>980</v>
      </c>
      <c r="D21" s="487" t="s">
        <v>982</v>
      </c>
      <c r="E21" s="487"/>
      <c r="F21" s="628"/>
      <c r="G21" s="628"/>
      <c r="H21" s="476">
        <v>34578</v>
      </c>
      <c r="I21" s="476">
        <f t="shared" si="1"/>
        <v>34578</v>
      </c>
      <c r="J21" s="624"/>
      <c r="K21" s="624"/>
      <c r="L21" s="624"/>
      <c r="M21" s="487"/>
      <c r="N21" s="624"/>
      <c r="O21" s="633"/>
      <c r="P21" s="633"/>
      <c r="Q21" s="633"/>
      <c r="R21" s="630"/>
    </row>
    <row r="22" spans="1:18" s="437" customFormat="1" ht="16.5" customHeight="1">
      <c r="A22" s="487">
        <f t="shared" si="0"/>
        <v>16</v>
      </c>
      <c r="B22" s="487"/>
      <c r="C22" s="470" t="s">
        <v>981</v>
      </c>
      <c r="D22" s="487" t="s">
        <v>982</v>
      </c>
      <c r="E22" s="487"/>
      <c r="F22" s="559"/>
      <c r="G22" s="559"/>
      <c r="H22" s="476">
        <v>34700</v>
      </c>
      <c r="I22" s="476">
        <f t="shared" si="1"/>
        <v>34700</v>
      </c>
      <c r="J22" s="625"/>
      <c r="K22" s="625"/>
      <c r="L22" s="625"/>
      <c r="M22" s="487"/>
      <c r="N22" s="625"/>
      <c r="O22" s="634"/>
      <c r="P22" s="634"/>
      <c r="Q22" s="634"/>
      <c r="R22" s="630"/>
    </row>
    <row r="23" spans="1:18" s="437" customFormat="1" ht="16.5" customHeight="1">
      <c r="A23" s="487">
        <f t="shared" si="0"/>
        <v>17</v>
      </c>
      <c r="B23" s="487"/>
      <c r="C23" s="470" t="s">
        <v>984</v>
      </c>
      <c r="D23" s="487"/>
      <c r="E23" s="487"/>
      <c r="F23" s="487" t="s">
        <v>949</v>
      </c>
      <c r="G23" s="487">
        <v>1</v>
      </c>
      <c r="H23" s="476">
        <v>35887</v>
      </c>
      <c r="I23" s="476">
        <v>35887</v>
      </c>
      <c r="J23" s="438"/>
      <c r="K23" s="436"/>
      <c r="L23" s="436"/>
      <c r="M23" s="436"/>
      <c r="N23" s="436"/>
      <c r="O23" s="475"/>
      <c r="P23" s="475">
        <f>N23-K23</f>
        <v>0</v>
      </c>
      <c r="Q23" s="475" t="str">
        <f t="shared" si="4"/>
        <v/>
      </c>
      <c r="R23" s="630"/>
    </row>
    <row r="24" spans="1:18" s="437" customFormat="1" ht="16.5" customHeight="1">
      <c r="A24" s="487">
        <f t="shared" si="0"/>
        <v>18</v>
      </c>
      <c r="B24" s="487"/>
      <c r="C24" s="491" t="s">
        <v>985</v>
      </c>
      <c r="D24" s="487"/>
      <c r="E24" s="487"/>
      <c r="F24" s="487" t="s">
        <v>949</v>
      </c>
      <c r="G24" s="487">
        <v>1</v>
      </c>
      <c r="H24" s="476">
        <v>35857</v>
      </c>
      <c r="I24" s="476">
        <v>35857</v>
      </c>
      <c r="J24" s="438"/>
      <c r="K24" s="436"/>
      <c r="L24" s="436"/>
      <c r="M24" s="436"/>
      <c r="N24" s="436"/>
      <c r="O24" s="475">
        <f>L24-J24</f>
        <v>0</v>
      </c>
      <c r="P24" s="475">
        <f>N24-K24</f>
        <v>0</v>
      </c>
      <c r="Q24" s="475" t="str">
        <f t="shared" si="4"/>
        <v/>
      </c>
      <c r="R24" s="631"/>
    </row>
    <row r="25" spans="1:18" s="437" customFormat="1" ht="16.5" customHeight="1">
      <c r="A25" s="487">
        <f t="shared" si="0"/>
        <v>19</v>
      </c>
      <c r="B25" s="487"/>
      <c r="C25" s="470" t="s">
        <v>861</v>
      </c>
      <c r="D25" s="487" t="s">
        <v>862</v>
      </c>
      <c r="E25" s="487"/>
      <c r="F25" s="487" t="s">
        <v>949</v>
      </c>
      <c r="G25" s="487">
        <v>1</v>
      </c>
      <c r="H25" s="476">
        <v>34394</v>
      </c>
      <c r="I25" s="476">
        <f t="shared" si="1"/>
        <v>34394</v>
      </c>
      <c r="J25" s="438"/>
      <c r="K25" s="436"/>
      <c r="L25" s="436"/>
      <c r="M25" s="487"/>
      <c r="N25" s="436"/>
      <c r="O25" s="475">
        <f t="shared" si="2"/>
        <v>0</v>
      </c>
      <c r="P25" s="475">
        <f t="shared" si="3"/>
        <v>0</v>
      </c>
      <c r="Q25" s="475" t="str">
        <f t="shared" si="4"/>
        <v/>
      </c>
      <c r="R25" s="488"/>
    </row>
    <row r="26" spans="1:18" s="437" customFormat="1" ht="16.5" customHeight="1">
      <c r="A26" s="487">
        <f t="shared" si="0"/>
        <v>20</v>
      </c>
      <c r="B26" s="487"/>
      <c r="C26" s="470" t="s">
        <v>863</v>
      </c>
      <c r="D26" s="487" t="s">
        <v>862</v>
      </c>
      <c r="E26" s="487"/>
      <c r="F26" s="487" t="s">
        <v>949</v>
      </c>
      <c r="G26" s="487">
        <v>1</v>
      </c>
      <c r="H26" s="476">
        <v>34578</v>
      </c>
      <c r="I26" s="476">
        <f t="shared" si="1"/>
        <v>34578</v>
      </c>
      <c r="J26" s="438"/>
      <c r="K26" s="436"/>
      <c r="L26" s="436"/>
      <c r="M26" s="487"/>
      <c r="N26" s="436"/>
      <c r="O26" s="475">
        <f t="shared" si="2"/>
        <v>0</v>
      </c>
      <c r="P26" s="475">
        <f t="shared" si="3"/>
        <v>0</v>
      </c>
      <c r="Q26" s="475" t="str">
        <f t="shared" si="4"/>
        <v/>
      </c>
      <c r="R26" s="488"/>
    </row>
    <row r="27" spans="1:18" s="437" customFormat="1" ht="16.5" customHeight="1">
      <c r="A27" s="487">
        <f t="shared" si="0"/>
        <v>21</v>
      </c>
      <c r="B27" s="487"/>
      <c r="C27" s="470" t="s">
        <v>864</v>
      </c>
      <c r="D27" s="487" t="s">
        <v>862</v>
      </c>
      <c r="E27" s="487"/>
      <c r="F27" s="487" t="s">
        <v>949</v>
      </c>
      <c r="G27" s="487">
        <v>1</v>
      </c>
      <c r="H27" s="476">
        <v>34578</v>
      </c>
      <c r="I27" s="476">
        <f t="shared" si="1"/>
        <v>34578</v>
      </c>
      <c r="J27" s="438"/>
      <c r="K27" s="436"/>
      <c r="L27" s="436"/>
      <c r="M27" s="487"/>
      <c r="N27" s="436"/>
      <c r="O27" s="475">
        <f t="shared" si="2"/>
        <v>0</v>
      </c>
      <c r="P27" s="475">
        <f t="shared" si="3"/>
        <v>0</v>
      </c>
      <c r="Q27" s="475" t="str">
        <f t="shared" si="4"/>
        <v/>
      </c>
      <c r="R27" s="488"/>
    </row>
    <row r="28" spans="1:18" s="437" customFormat="1" ht="16.5" customHeight="1">
      <c r="A28" s="487">
        <f t="shared" si="0"/>
        <v>22</v>
      </c>
      <c r="B28" s="487"/>
      <c r="C28" s="470" t="s">
        <v>865</v>
      </c>
      <c r="D28" s="487" t="s">
        <v>862</v>
      </c>
      <c r="E28" s="487"/>
      <c r="F28" s="487" t="s">
        <v>949</v>
      </c>
      <c r="G28" s="487">
        <v>1</v>
      </c>
      <c r="H28" s="476">
        <v>34700</v>
      </c>
      <c r="I28" s="476">
        <f t="shared" si="1"/>
        <v>34700</v>
      </c>
      <c r="J28" s="438"/>
      <c r="K28" s="436"/>
      <c r="L28" s="436"/>
      <c r="M28" s="487"/>
      <c r="N28" s="436"/>
      <c r="O28" s="475">
        <f t="shared" si="2"/>
        <v>0</v>
      </c>
      <c r="P28" s="475">
        <f t="shared" si="3"/>
        <v>0</v>
      </c>
      <c r="Q28" s="475" t="str">
        <f t="shared" si="4"/>
        <v/>
      </c>
      <c r="R28" s="488"/>
    </row>
    <row r="29" spans="1:18" s="437" customFormat="1" ht="16.5" customHeight="1">
      <c r="A29" s="487">
        <f t="shared" si="0"/>
        <v>23</v>
      </c>
      <c r="B29" s="487"/>
      <c r="C29" s="470" t="s">
        <v>866</v>
      </c>
      <c r="D29" s="487"/>
      <c r="E29" s="487"/>
      <c r="F29" s="487" t="s">
        <v>949</v>
      </c>
      <c r="G29" s="487">
        <v>1</v>
      </c>
      <c r="H29" s="476">
        <v>34394</v>
      </c>
      <c r="I29" s="476">
        <f t="shared" si="1"/>
        <v>34394</v>
      </c>
      <c r="J29" s="438"/>
      <c r="K29" s="436"/>
      <c r="L29" s="436"/>
      <c r="M29" s="487"/>
      <c r="N29" s="436"/>
      <c r="O29" s="475">
        <f t="shared" si="2"/>
        <v>0</v>
      </c>
      <c r="P29" s="475">
        <f t="shared" si="3"/>
        <v>0</v>
      </c>
      <c r="Q29" s="475" t="str">
        <f t="shared" si="4"/>
        <v/>
      </c>
      <c r="R29" s="488"/>
    </row>
    <row r="30" spans="1:18" s="437" customFormat="1" ht="16.5" customHeight="1">
      <c r="A30" s="487">
        <f t="shared" si="0"/>
        <v>24</v>
      </c>
      <c r="B30" s="487"/>
      <c r="C30" s="470" t="s">
        <v>867</v>
      </c>
      <c r="D30" s="487"/>
      <c r="E30" s="487"/>
      <c r="F30" s="487" t="s">
        <v>949</v>
      </c>
      <c r="G30" s="487">
        <v>1</v>
      </c>
      <c r="H30" s="476">
        <v>34455</v>
      </c>
      <c r="I30" s="476">
        <f t="shared" si="1"/>
        <v>34455</v>
      </c>
      <c r="J30" s="438"/>
      <c r="K30" s="436"/>
      <c r="L30" s="436"/>
      <c r="M30" s="487"/>
      <c r="N30" s="436"/>
      <c r="O30" s="475">
        <f t="shared" si="2"/>
        <v>0</v>
      </c>
      <c r="P30" s="475">
        <f t="shared" si="3"/>
        <v>0</v>
      </c>
      <c r="Q30" s="475" t="str">
        <f t="shared" si="4"/>
        <v/>
      </c>
      <c r="R30" s="488"/>
    </row>
    <row r="31" spans="1:18" s="437" customFormat="1" ht="16.5" customHeight="1">
      <c r="A31" s="487">
        <f t="shared" si="0"/>
        <v>25</v>
      </c>
      <c r="B31" s="487"/>
      <c r="C31" s="470" t="s">
        <v>868</v>
      </c>
      <c r="D31" s="487"/>
      <c r="E31" s="487"/>
      <c r="F31" s="487" t="s">
        <v>949</v>
      </c>
      <c r="G31" s="487">
        <v>1</v>
      </c>
      <c r="H31" s="476">
        <v>34486</v>
      </c>
      <c r="I31" s="476">
        <f t="shared" si="1"/>
        <v>34486</v>
      </c>
      <c r="J31" s="438"/>
      <c r="K31" s="436"/>
      <c r="L31" s="436"/>
      <c r="M31" s="487"/>
      <c r="N31" s="436"/>
      <c r="O31" s="475">
        <f t="shared" si="2"/>
        <v>0</v>
      </c>
      <c r="P31" s="475">
        <f t="shared" si="3"/>
        <v>0</v>
      </c>
      <c r="Q31" s="475" t="str">
        <f t="shared" si="4"/>
        <v/>
      </c>
      <c r="R31" s="488"/>
    </row>
    <row r="32" spans="1:18" s="437" customFormat="1" ht="16.5" customHeight="1">
      <c r="A32" s="487">
        <f t="shared" si="0"/>
        <v>26</v>
      </c>
      <c r="B32" s="487"/>
      <c r="C32" s="470" t="s">
        <v>869</v>
      </c>
      <c r="D32" s="487"/>
      <c r="E32" s="487"/>
      <c r="F32" s="487" t="s">
        <v>949</v>
      </c>
      <c r="G32" s="487">
        <v>1</v>
      </c>
      <c r="H32" s="476">
        <v>34700</v>
      </c>
      <c r="I32" s="476">
        <f t="shared" si="1"/>
        <v>34700</v>
      </c>
      <c r="J32" s="438"/>
      <c r="K32" s="436"/>
      <c r="L32" s="436"/>
      <c r="M32" s="487"/>
      <c r="N32" s="436"/>
      <c r="O32" s="475">
        <f t="shared" si="2"/>
        <v>0</v>
      </c>
      <c r="P32" s="475">
        <f t="shared" si="3"/>
        <v>0</v>
      </c>
      <c r="Q32" s="475" t="str">
        <f t="shared" si="4"/>
        <v/>
      </c>
      <c r="R32" s="488"/>
    </row>
    <row r="33" spans="1:18" s="437" customFormat="1" ht="16.5" customHeight="1">
      <c r="A33" s="487">
        <f t="shared" si="0"/>
        <v>27</v>
      </c>
      <c r="B33" s="487"/>
      <c r="C33" s="470" t="s">
        <v>870</v>
      </c>
      <c r="D33" s="487"/>
      <c r="E33" s="487"/>
      <c r="F33" s="487" t="s">
        <v>951</v>
      </c>
      <c r="G33" s="487">
        <v>2</v>
      </c>
      <c r="H33" s="476">
        <v>34394</v>
      </c>
      <c r="I33" s="476">
        <f t="shared" si="1"/>
        <v>34394</v>
      </c>
      <c r="J33" s="438"/>
      <c r="K33" s="436"/>
      <c r="L33" s="436"/>
      <c r="M33" s="487"/>
      <c r="N33" s="436"/>
      <c r="O33" s="475">
        <f t="shared" si="2"/>
        <v>0</v>
      </c>
      <c r="P33" s="475">
        <f t="shared" si="3"/>
        <v>0</v>
      </c>
      <c r="Q33" s="475" t="str">
        <f t="shared" si="4"/>
        <v/>
      </c>
      <c r="R33" s="488"/>
    </row>
    <row r="34" spans="1:18" s="437" customFormat="1" ht="16.5" customHeight="1">
      <c r="A34" s="487">
        <f t="shared" si="0"/>
        <v>28</v>
      </c>
      <c r="B34" s="487"/>
      <c r="C34" s="470" t="s">
        <v>871</v>
      </c>
      <c r="D34" s="487"/>
      <c r="E34" s="487"/>
      <c r="F34" s="487" t="s">
        <v>951</v>
      </c>
      <c r="G34" s="487">
        <v>2</v>
      </c>
      <c r="H34" s="476">
        <v>34455</v>
      </c>
      <c r="I34" s="476">
        <f t="shared" si="1"/>
        <v>34455</v>
      </c>
      <c r="J34" s="438"/>
      <c r="K34" s="436"/>
      <c r="L34" s="436"/>
      <c r="M34" s="487"/>
      <c r="N34" s="436"/>
      <c r="O34" s="475">
        <f t="shared" si="2"/>
        <v>0</v>
      </c>
      <c r="P34" s="475">
        <f t="shared" si="3"/>
        <v>0</v>
      </c>
      <c r="Q34" s="475" t="str">
        <f t="shared" si="4"/>
        <v/>
      </c>
      <c r="R34" s="488"/>
    </row>
    <row r="35" spans="1:18" s="437" customFormat="1" ht="16.5" customHeight="1">
      <c r="A35" s="487">
        <f t="shared" si="0"/>
        <v>29</v>
      </c>
      <c r="B35" s="487"/>
      <c r="C35" s="470" t="s">
        <v>872</v>
      </c>
      <c r="D35" s="487"/>
      <c r="E35" s="487"/>
      <c r="F35" s="487" t="s">
        <v>951</v>
      </c>
      <c r="G35" s="487">
        <v>2</v>
      </c>
      <c r="H35" s="476">
        <v>34486</v>
      </c>
      <c r="I35" s="476">
        <f t="shared" si="1"/>
        <v>34486</v>
      </c>
      <c r="J35" s="438"/>
      <c r="K35" s="436"/>
      <c r="L35" s="436"/>
      <c r="M35" s="487"/>
      <c r="N35" s="436"/>
      <c r="O35" s="475">
        <f t="shared" si="2"/>
        <v>0</v>
      </c>
      <c r="P35" s="475">
        <f t="shared" si="3"/>
        <v>0</v>
      </c>
      <c r="Q35" s="475" t="str">
        <f t="shared" si="4"/>
        <v/>
      </c>
      <c r="R35" s="488"/>
    </row>
    <row r="36" spans="1:18" s="437" customFormat="1" ht="16.5" customHeight="1">
      <c r="A36" s="487">
        <f t="shared" si="0"/>
        <v>30</v>
      </c>
      <c r="B36" s="487"/>
      <c r="C36" s="470" t="s">
        <v>873</v>
      </c>
      <c r="D36" s="487"/>
      <c r="E36" s="487"/>
      <c r="F36" s="487" t="s">
        <v>951</v>
      </c>
      <c r="G36" s="487">
        <v>2</v>
      </c>
      <c r="H36" s="476">
        <v>34700</v>
      </c>
      <c r="I36" s="476">
        <f t="shared" si="1"/>
        <v>34700</v>
      </c>
      <c r="J36" s="438"/>
      <c r="K36" s="436"/>
      <c r="L36" s="436"/>
      <c r="M36" s="487"/>
      <c r="N36" s="436"/>
      <c r="O36" s="475">
        <f t="shared" si="2"/>
        <v>0</v>
      </c>
      <c r="P36" s="475">
        <f t="shared" si="3"/>
        <v>0</v>
      </c>
      <c r="Q36" s="475" t="str">
        <f t="shared" si="4"/>
        <v/>
      </c>
      <c r="R36" s="488"/>
    </row>
    <row r="37" spans="1:18" s="440" customFormat="1" ht="16.5" customHeight="1">
      <c r="A37" s="495">
        <f t="shared" si="0"/>
        <v>31</v>
      </c>
      <c r="B37" s="495"/>
      <c r="C37" s="494" t="s">
        <v>874</v>
      </c>
      <c r="D37" s="495" t="s">
        <v>875</v>
      </c>
      <c r="E37" s="495"/>
      <c r="F37" s="495" t="s">
        <v>951</v>
      </c>
      <c r="G37" s="495">
        <v>2</v>
      </c>
      <c r="H37" s="496">
        <v>34394</v>
      </c>
      <c r="I37" s="496">
        <f t="shared" si="1"/>
        <v>34394</v>
      </c>
      <c r="J37" s="638"/>
      <c r="K37" s="638"/>
      <c r="L37" s="638"/>
      <c r="M37" s="495"/>
      <c r="N37" s="638"/>
      <c r="O37" s="635">
        <f t="shared" si="2"/>
        <v>0</v>
      </c>
      <c r="P37" s="635">
        <f t="shared" si="3"/>
        <v>0</v>
      </c>
      <c r="Q37" s="635" t="str">
        <f t="shared" si="4"/>
        <v/>
      </c>
      <c r="R37" s="499"/>
    </row>
    <row r="38" spans="1:18" s="440" customFormat="1" ht="16.5" customHeight="1">
      <c r="A38" s="495">
        <f t="shared" si="0"/>
        <v>32</v>
      </c>
      <c r="B38" s="495"/>
      <c r="C38" s="494" t="s">
        <v>876</v>
      </c>
      <c r="D38" s="495" t="s">
        <v>875</v>
      </c>
      <c r="E38" s="495"/>
      <c r="F38" s="495" t="s">
        <v>951</v>
      </c>
      <c r="G38" s="495">
        <v>2</v>
      </c>
      <c r="H38" s="496">
        <v>34455</v>
      </c>
      <c r="I38" s="496">
        <f t="shared" si="1"/>
        <v>34455</v>
      </c>
      <c r="J38" s="639"/>
      <c r="K38" s="639"/>
      <c r="L38" s="639"/>
      <c r="M38" s="495"/>
      <c r="N38" s="639"/>
      <c r="O38" s="636"/>
      <c r="P38" s="636"/>
      <c r="Q38" s="636"/>
      <c r="R38" s="499"/>
    </row>
    <row r="39" spans="1:18" s="440" customFormat="1" ht="16.5" customHeight="1">
      <c r="A39" s="495">
        <f t="shared" si="0"/>
        <v>33</v>
      </c>
      <c r="B39" s="495"/>
      <c r="C39" s="494" t="s">
        <v>877</v>
      </c>
      <c r="D39" s="495" t="s">
        <v>875</v>
      </c>
      <c r="E39" s="495"/>
      <c r="F39" s="495" t="s">
        <v>951</v>
      </c>
      <c r="G39" s="495">
        <v>2</v>
      </c>
      <c r="H39" s="496">
        <v>34486</v>
      </c>
      <c r="I39" s="496">
        <f t="shared" si="1"/>
        <v>34486</v>
      </c>
      <c r="J39" s="639"/>
      <c r="K39" s="639"/>
      <c r="L39" s="639"/>
      <c r="M39" s="495"/>
      <c r="N39" s="639"/>
      <c r="O39" s="636"/>
      <c r="P39" s="636"/>
      <c r="Q39" s="636"/>
      <c r="R39" s="499"/>
    </row>
    <row r="40" spans="1:18" s="440" customFormat="1" ht="16.5" customHeight="1">
      <c r="A40" s="495">
        <f t="shared" si="0"/>
        <v>34</v>
      </c>
      <c r="B40" s="495"/>
      <c r="C40" s="494" t="s">
        <v>878</v>
      </c>
      <c r="D40" s="495" t="s">
        <v>875</v>
      </c>
      <c r="E40" s="495"/>
      <c r="F40" s="495" t="s">
        <v>951</v>
      </c>
      <c r="G40" s="495">
        <v>2</v>
      </c>
      <c r="H40" s="496">
        <v>34700</v>
      </c>
      <c r="I40" s="496">
        <f t="shared" si="1"/>
        <v>34700</v>
      </c>
      <c r="J40" s="639"/>
      <c r="K40" s="639"/>
      <c r="L40" s="639"/>
      <c r="M40" s="495"/>
      <c r="N40" s="639"/>
      <c r="O40" s="637"/>
      <c r="P40" s="636"/>
      <c r="Q40" s="636"/>
      <c r="R40" s="499"/>
    </row>
    <row r="41" spans="1:18" s="437" customFormat="1" ht="16.5" customHeight="1">
      <c r="A41" s="487">
        <f t="shared" si="0"/>
        <v>35</v>
      </c>
      <c r="B41" s="487"/>
      <c r="C41" s="470" t="s">
        <v>879</v>
      </c>
      <c r="D41" s="487" t="s">
        <v>875</v>
      </c>
      <c r="E41" s="487"/>
      <c r="F41" s="487" t="s">
        <v>951</v>
      </c>
      <c r="G41" s="487">
        <v>1</v>
      </c>
      <c r="H41" s="476">
        <v>34394</v>
      </c>
      <c r="I41" s="476">
        <f t="shared" si="1"/>
        <v>34394</v>
      </c>
      <c r="J41" s="624"/>
      <c r="K41" s="624"/>
      <c r="L41" s="624"/>
      <c r="M41" s="487"/>
      <c r="N41" s="624"/>
      <c r="O41" s="632">
        <f>L41-J41</f>
        <v>0</v>
      </c>
      <c r="P41" s="633">
        <f>N41-K41</f>
        <v>0</v>
      </c>
      <c r="Q41" s="633" t="str">
        <f>IF(K41=0,"",ROUND(P41/K41*100,2))</f>
        <v/>
      </c>
      <c r="R41" s="488"/>
    </row>
    <row r="42" spans="1:18" s="437" customFormat="1" ht="16.5" customHeight="1">
      <c r="A42" s="487">
        <f t="shared" si="0"/>
        <v>36</v>
      </c>
      <c r="B42" s="487"/>
      <c r="C42" s="470" t="s">
        <v>880</v>
      </c>
      <c r="D42" s="487" t="s">
        <v>875</v>
      </c>
      <c r="E42" s="487"/>
      <c r="F42" s="487" t="s">
        <v>951</v>
      </c>
      <c r="G42" s="487">
        <v>1</v>
      </c>
      <c r="H42" s="476">
        <v>34455</v>
      </c>
      <c r="I42" s="476">
        <f t="shared" si="1"/>
        <v>34455</v>
      </c>
      <c r="J42" s="624"/>
      <c r="K42" s="624"/>
      <c r="L42" s="624"/>
      <c r="M42" s="487"/>
      <c r="N42" s="624"/>
      <c r="O42" s="633"/>
      <c r="P42" s="633"/>
      <c r="Q42" s="633"/>
      <c r="R42" s="488"/>
    </row>
    <row r="43" spans="1:18" s="437" customFormat="1" ht="16.5" customHeight="1">
      <c r="A43" s="487">
        <f t="shared" si="0"/>
        <v>37</v>
      </c>
      <c r="B43" s="487"/>
      <c r="C43" s="470" t="s">
        <v>881</v>
      </c>
      <c r="D43" s="487" t="s">
        <v>875</v>
      </c>
      <c r="E43" s="487"/>
      <c r="F43" s="487" t="s">
        <v>951</v>
      </c>
      <c r="G43" s="487">
        <v>1</v>
      </c>
      <c r="H43" s="476">
        <v>34486</v>
      </c>
      <c r="I43" s="476">
        <f t="shared" si="1"/>
        <v>34486</v>
      </c>
      <c r="J43" s="624"/>
      <c r="K43" s="624"/>
      <c r="L43" s="624"/>
      <c r="M43" s="487"/>
      <c r="N43" s="624"/>
      <c r="O43" s="633"/>
      <c r="P43" s="633"/>
      <c r="Q43" s="633"/>
      <c r="R43" s="488"/>
    </row>
    <row r="44" spans="1:18" s="437" customFormat="1" ht="16.5" customHeight="1">
      <c r="A44" s="487">
        <f t="shared" si="0"/>
        <v>38</v>
      </c>
      <c r="B44" s="487"/>
      <c r="C44" s="470" t="s">
        <v>882</v>
      </c>
      <c r="D44" s="487" t="s">
        <v>875</v>
      </c>
      <c r="E44" s="487"/>
      <c r="F44" s="487" t="s">
        <v>951</v>
      </c>
      <c r="G44" s="487">
        <v>1</v>
      </c>
      <c r="H44" s="476">
        <v>34700</v>
      </c>
      <c r="I44" s="476">
        <f t="shared" si="1"/>
        <v>34700</v>
      </c>
      <c r="J44" s="625"/>
      <c r="K44" s="625"/>
      <c r="L44" s="625"/>
      <c r="M44" s="487"/>
      <c r="N44" s="625"/>
      <c r="O44" s="634"/>
      <c r="P44" s="634"/>
      <c r="Q44" s="634"/>
      <c r="R44" s="488"/>
    </row>
    <row r="45" spans="1:18" s="437" customFormat="1" ht="16.5" customHeight="1">
      <c r="A45" s="487">
        <f t="shared" si="0"/>
        <v>39</v>
      </c>
      <c r="B45" s="487"/>
      <c r="C45" s="470" t="s">
        <v>883</v>
      </c>
      <c r="D45" s="487"/>
      <c r="E45" s="487"/>
      <c r="F45" s="487" t="s">
        <v>949</v>
      </c>
      <c r="G45" s="487">
        <v>1</v>
      </c>
      <c r="H45" s="476">
        <v>34394</v>
      </c>
      <c r="I45" s="476">
        <f t="shared" si="1"/>
        <v>34394</v>
      </c>
      <c r="J45" s="623"/>
      <c r="K45" s="623"/>
      <c r="L45" s="623"/>
      <c r="M45" s="487"/>
      <c r="N45" s="623"/>
      <c r="O45" s="632">
        <f t="shared" si="2"/>
        <v>0</v>
      </c>
      <c r="P45" s="632">
        <f t="shared" si="3"/>
        <v>0</v>
      </c>
      <c r="Q45" s="632" t="str">
        <f t="shared" si="4"/>
        <v/>
      </c>
      <c r="R45" s="488"/>
    </row>
    <row r="46" spans="1:18" s="437" customFormat="1" ht="16.5" customHeight="1">
      <c r="A46" s="487">
        <f t="shared" si="0"/>
        <v>40</v>
      </c>
      <c r="B46" s="487"/>
      <c r="C46" s="470" t="s">
        <v>884</v>
      </c>
      <c r="D46" s="487"/>
      <c r="E46" s="487"/>
      <c r="F46" s="487" t="s">
        <v>949</v>
      </c>
      <c r="G46" s="487">
        <v>1</v>
      </c>
      <c r="H46" s="476">
        <v>34455</v>
      </c>
      <c r="I46" s="476">
        <f t="shared" si="1"/>
        <v>34455</v>
      </c>
      <c r="J46" s="624"/>
      <c r="K46" s="624"/>
      <c r="L46" s="624"/>
      <c r="M46" s="487"/>
      <c r="N46" s="624"/>
      <c r="O46" s="633"/>
      <c r="P46" s="633"/>
      <c r="Q46" s="633"/>
      <c r="R46" s="488"/>
    </row>
    <row r="47" spans="1:18" s="437" customFormat="1" ht="16.5" customHeight="1">
      <c r="A47" s="487">
        <f t="shared" si="0"/>
        <v>41</v>
      </c>
      <c r="B47" s="487"/>
      <c r="C47" s="470" t="s">
        <v>885</v>
      </c>
      <c r="D47" s="487"/>
      <c r="E47" s="487"/>
      <c r="F47" s="487" t="s">
        <v>949</v>
      </c>
      <c r="G47" s="487">
        <v>1</v>
      </c>
      <c r="H47" s="476">
        <v>34486</v>
      </c>
      <c r="I47" s="476">
        <f t="shared" si="1"/>
        <v>34486</v>
      </c>
      <c r="J47" s="624"/>
      <c r="K47" s="624"/>
      <c r="L47" s="624"/>
      <c r="M47" s="487"/>
      <c r="N47" s="624"/>
      <c r="O47" s="633"/>
      <c r="P47" s="633"/>
      <c r="Q47" s="633"/>
      <c r="R47" s="488"/>
    </row>
    <row r="48" spans="1:18" s="437" customFormat="1" ht="16.5" customHeight="1">
      <c r="A48" s="487">
        <f t="shared" si="0"/>
        <v>42</v>
      </c>
      <c r="B48" s="487"/>
      <c r="C48" s="470" t="s">
        <v>886</v>
      </c>
      <c r="D48" s="487"/>
      <c r="E48" s="487"/>
      <c r="F48" s="487" t="s">
        <v>949</v>
      </c>
      <c r="G48" s="487">
        <v>1</v>
      </c>
      <c r="H48" s="476">
        <v>34700</v>
      </c>
      <c r="I48" s="476">
        <f t="shared" si="1"/>
        <v>34700</v>
      </c>
      <c r="J48" s="625"/>
      <c r="K48" s="625"/>
      <c r="L48" s="624"/>
      <c r="M48" s="487"/>
      <c r="N48" s="625"/>
      <c r="O48" s="634"/>
      <c r="P48" s="634"/>
      <c r="Q48" s="634"/>
      <c r="R48" s="488"/>
    </row>
    <row r="49" spans="1:18" s="437" customFormat="1" ht="16.5" customHeight="1">
      <c r="A49" s="487">
        <f t="shared" si="0"/>
        <v>43</v>
      </c>
      <c r="B49" s="487"/>
      <c r="C49" s="470" t="s">
        <v>887</v>
      </c>
      <c r="D49" s="487"/>
      <c r="E49" s="487"/>
      <c r="F49" s="487" t="s">
        <v>949</v>
      </c>
      <c r="G49" s="487">
        <v>1</v>
      </c>
      <c r="H49" s="476">
        <v>34394</v>
      </c>
      <c r="I49" s="476">
        <f t="shared" si="1"/>
        <v>34394</v>
      </c>
      <c r="J49" s="438"/>
      <c r="K49" s="436"/>
      <c r="L49" s="436"/>
      <c r="M49" s="487"/>
      <c r="N49" s="436"/>
      <c r="O49" s="475">
        <f t="shared" si="2"/>
        <v>0</v>
      </c>
      <c r="P49" s="475">
        <f t="shared" si="3"/>
        <v>0</v>
      </c>
      <c r="Q49" s="475" t="str">
        <f t="shared" si="4"/>
        <v/>
      </c>
      <c r="R49" s="488"/>
    </row>
    <row r="50" spans="1:18" s="437" customFormat="1" ht="16.5" customHeight="1">
      <c r="A50" s="487">
        <f t="shared" si="0"/>
        <v>44</v>
      </c>
      <c r="B50" s="487"/>
      <c r="C50" s="470" t="s">
        <v>888</v>
      </c>
      <c r="D50" s="487"/>
      <c r="E50" s="487"/>
      <c r="F50" s="487" t="s">
        <v>949</v>
      </c>
      <c r="G50" s="487">
        <v>1</v>
      </c>
      <c r="H50" s="476">
        <v>34394</v>
      </c>
      <c r="I50" s="476">
        <f t="shared" si="1"/>
        <v>34394</v>
      </c>
      <c r="J50" s="438"/>
      <c r="K50" s="436"/>
      <c r="L50" s="436"/>
      <c r="M50" s="487"/>
      <c r="N50" s="436"/>
      <c r="O50" s="475">
        <f t="shared" si="2"/>
        <v>0</v>
      </c>
      <c r="P50" s="475">
        <f t="shared" si="3"/>
        <v>0</v>
      </c>
      <c r="Q50" s="475" t="str">
        <f t="shared" si="4"/>
        <v/>
      </c>
      <c r="R50" s="488"/>
    </row>
    <row r="51" spans="1:18" s="437" customFormat="1" ht="16.5" customHeight="1">
      <c r="A51" s="487">
        <f t="shared" si="0"/>
        <v>45</v>
      </c>
      <c r="B51" s="487"/>
      <c r="C51" s="470" t="s">
        <v>889</v>
      </c>
      <c r="D51" s="487"/>
      <c r="E51" s="487"/>
      <c r="F51" s="487" t="s">
        <v>951</v>
      </c>
      <c r="G51" s="487">
        <v>2</v>
      </c>
      <c r="H51" s="476">
        <v>34394</v>
      </c>
      <c r="I51" s="476">
        <f t="shared" si="1"/>
        <v>34394</v>
      </c>
      <c r="J51" s="438"/>
      <c r="K51" s="436"/>
      <c r="L51" s="436"/>
      <c r="M51" s="487"/>
      <c r="N51" s="436"/>
      <c r="O51" s="475">
        <f t="shared" si="2"/>
        <v>0</v>
      </c>
      <c r="P51" s="475">
        <f t="shared" si="3"/>
        <v>0</v>
      </c>
      <c r="Q51" s="475" t="str">
        <f t="shared" si="4"/>
        <v/>
      </c>
      <c r="R51" s="488"/>
    </row>
    <row r="52" spans="1:18" s="437" customFormat="1" ht="16.5" customHeight="1">
      <c r="A52" s="487">
        <f t="shared" si="0"/>
        <v>46</v>
      </c>
      <c r="B52" s="487"/>
      <c r="C52" s="470" t="s">
        <v>890</v>
      </c>
      <c r="D52" s="487"/>
      <c r="E52" s="487"/>
      <c r="F52" s="487" t="s">
        <v>951</v>
      </c>
      <c r="G52" s="487">
        <v>2</v>
      </c>
      <c r="H52" s="476">
        <v>34394</v>
      </c>
      <c r="I52" s="476">
        <f t="shared" si="1"/>
        <v>34394</v>
      </c>
      <c r="J52" s="438"/>
      <c r="K52" s="436"/>
      <c r="L52" s="436"/>
      <c r="M52" s="487"/>
      <c r="N52" s="436"/>
      <c r="O52" s="475">
        <f t="shared" si="2"/>
        <v>0</v>
      </c>
      <c r="P52" s="475">
        <f t="shared" si="3"/>
        <v>0</v>
      </c>
      <c r="Q52" s="475" t="str">
        <f t="shared" si="4"/>
        <v/>
      </c>
      <c r="R52" s="488"/>
    </row>
    <row r="53" spans="1:18" s="437" customFormat="1" ht="16.5" customHeight="1">
      <c r="A53" s="487">
        <f t="shared" si="0"/>
        <v>47</v>
      </c>
      <c r="B53" s="487"/>
      <c r="C53" s="470" t="s">
        <v>891</v>
      </c>
      <c r="D53" s="487"/>
      <c r="E53" s="487"/>
      <c r="F53" s="487" t="s">
        <v>950</v>
      </c>
      <c r="G53" s="487">
        <v>13</v>
      </c>
      <c r="H53" s="476">
        <v>34394</v>
      </c>
      <c r="I53" s="476">
        <f t="shared" si="1"/>
        <v>34394</v>
      </c>
      <c r="J53" s="623"/>
      <c r="K53" s="623"/>
      <c r="L53" s="623"/>
      <c r="M53" s="487"/>
      <c r="N53" s="623"/>
      <c r="O53" s="632">
        <f t="shared" si="2"/>
        <v>0</v>
      </c>
      <c r="P53" s="632">
        <f t="shared" si="3"/>
        <v>0</v>
      </c>
      <c r="Q53" s="632" t="str">
        <f t="shared" si="4"/>
        <v/>
      </c>
      <c r="R53" s="488"/>
    </row>
    <row r="54" spans="1:18" s="437" customFormat="1" ht="16.5" customHeight="1">
      <c r="A54" s="487">
        <f t="shared" si="0"/>
        <v>48</v>
      </c>
      <c r="B54" s="487"/>
      <c r="C54" s="470" t="s">
        <v>892</v>
      </c>
      <c r="D54" s="487"/>
      <c r="E54" s="487"/>
      <c r="F54" s="487" t="s">
        <v>950</v>
      </c>
      <c r="G54" s="487">
        <v>32</v>
      </c>
      <c r="H54" s="476">
        <v>34394</v>
      </c>
      <c r="I54" s="476">
        <f t="shared" si="1"/>
        <v>34394</v>
      </c>
      <c r="J54" s="624"/>
      <c r="K54" s="624"/>
      <c r="L54" s="624"/>
      <c r="M54" s="487"/>
      <c r="N54" s="624"/>
      <c r="O54" s="633"/>
      <c r="P54" s="633"/>
      <c r="Q54" s="633"/>
      <c r="R54" s="488"/>
    </row>
    <row r="55" spans="1:18" s="437" customFormat="1" ht="16.5" customHeight="1">
      <c r="A55" s="487">
        <f t="shared" si="0"/>
        <v>49</v>
      </c>
      <c r="B55" s="487"/>
      <c r="C55" s="470" t="s">
        <v>893</v>
      </c>
      <c r="D55" s="487"/>
      <c r="E55" s="487"/>
      <c r="F55" s="487" t="s">
        <v>950</v>
      </c>
      <c r="G55" s="487">
        <v>1</v>
      </c>
      <c r="H55" s="476">
        <v>34394</v>
      </c>
      <c r="I55" s="476">
        <f t="shared" si="1"/>
        <v>34394</v>
      </c>
      <c r="J55" s="625"/>
      <c r="K55" s="625"/>
      <c r="L55" s="625"/>
      <c r="M55" s="487"/>
      <c r="N55" s="625"/>
      <c r="O55" s="634"/>
      <c r="P55" s="634"/>
      <c r="Q55" s="634"/>
      <c r="R55" s="488"/>
    </row>
    <row r="56" spans="1:18" s="437" customFormat="1" ht="16.5" customHeight="1">
      <c r="A56" s="487">
        <f t="shared" si="0"/>
        <v>50</v>
      </c>
      <c r="B56" s="487"/>
      <c r="C56" s="470" t="s">
        <v>894</v>
      </c>
      <c r="D56" s="487"/>
      <c r="E56" s="487"/>
      <c r="F56" s="487" t="s">
        <v>949</v>
      </c>
      <c r="G56" s="487">
        <v>1</v>
      </c>
      <c r="H56" s="476">
        <v>34394</v>
      </c>
      <c r="I56" s="476">
        <f t="shared" si="1"/>
        <v>34394</v>
      </c>
      <c r="J56" s="438"/>
      <c r="K56" s="436"/>
      <c r="L56" s="436"/>
      <c r="M56" s="487"/>
      <c r="N56" s="436"/>
      <c r="O56" s="475">
        <f t="shared" si="2"/>
        <v>0</v>
      </c>
      <c r="P56" s="475">
        <f t="shared" si="3"/>
        <v>0</v>
      </c>
      <c r="Q56" s="475" t="str">
        <f t="shared" si="4"/>
        <v/>
      </c>
      <c r="R56" s="488"/>
    </row>
    <row r="57" spans="1:18" s="437" customFormat="1" ht="16.5" customHeight="1">
      <c r="A57" s="487">
        <f t="shared" si="0"/>
        <v>51</v>
      </c>
      <c r="B57" s="487"/>
      <c r="C57" s="470" t="s">
        <v>895</v>
      </c>
      <c r="D57" s="487" t="s">
        <v>896</v>
      </c>
      <c r="E57" s="487"/>
      <c r="F57" s="487" t="s">
        <v>948</v>
      </c>
      <c r="G57" s="487">
        <v>1</v>
      </c>
      <c r="H57" s="476">
        <v>35431</v>
      </c>
      <c r="I57" s="476">
        <f t="shared" si="1"/>
        <v>35431</v>
      </c>
      <c r="J57" s="438"/>
      <c r="K57" s="436"/>
      <c r="L57" s="436"/>
      <c r="M57" s="487"/>
      <c r="N57" s="436"/>
      <c r="O57" s="475">
        <f t="shared" si="2"/>
        <v>0</v>
      </c>
      <c r="P57" s="475">
        <f t="shared" si="3"/>
        <v>0</v>
      </c>
      <c r="Q57" s="475" t="str">
        <f t="shared" si="4"/>
        <v/>
      </c>
      <c r="R57" s="488"/>
    </row>
    <row r="58" spans="1:18" s="437" customFormat="1" ht="16.5" customHeight="1">
      <c r="A58" s="487">
        <f t="shared" si="0"/>
        <v>52</v>
      </c>
      <c r="B58" s="487"/>
      <c r="C58" s="470" t="s">
        <v>897</v>
      </c>
      <c r="D58" s="487"/>
      <c r="E58" s="487"/>
      <c r="F58" s="487" t="s">
        <v>949</v>
      </c>
      <c r="G58" s="487">
        <v>1</v>
      </c>
      <c r="H58" s="476">
        <v>35431</v>
      </c>
      <c r="I58" s="476">
        <f t="shared" si="1"/>
        <v>35431</v>
      </c>
      <c r="J58" s="438"/>
      <c r="K58" s="436"/>
      <c r="L58" s="436"/>
      <c r="M58" s="487"/>
      <c r="N58" s="436"/>
      <c r="O58" s="475">
        <f t="shared" si="2"/>
        <v>0</v>
      </c>
      <c r="P58" s="475">
        <f t="shared" si="3"/>
        <v>0</v>
      </c>
      <c r="Q58" s="475" t="str">
        <f t="shared" si="4"/>
        <v/>
      </c>
      <c r="R58" s="488"/>
    </row>
    <row r="59" spans="1:18" s="437" customFormat="1" ht="16.5" customHeight="1">
      <c r="A59" s="487">
        <f t="shared" si="0"/>
        <v>53</v>
      </c>
      <c r="B59" s="487"/>
      <c r="C59" s="470" t="s">
        <v>898</v>
      </c>
      <c r="D59" s="487" t="s">
        <v>899</v>
      </c>
      <c r="E59" s="487"/>
      <c r="F59" s="487" t="s">
        <v>949</v>
      </c>
      <c r="G59" s="487">
        <v>1</v>
      </c>
      <c r="H59" s="476">
        <v>34394</v>
      </c>
      <c r="I59" s="476">
        <f t="shared" si="1"/>
        <v>34394</v>
      </c>
      <c r="J59" s="438"/>
      <c r="K59" s="436"/>
      <c r="L59" s="436"/>
      <c r="M59" s="487"/>
      <c r="N59" s="436"/>
      <c r="O59" s="475">
        <f t="shared" si="2"/>
        <v>0</v>
      </c>
      <c r="P59" s="475">
        <f t="shared" si="3"/>
        <v>0</v>
      </c>
      <c r="Q59" s="475" t="str">
        <f t="shared" si="4"/>
        <v/>
      </c>
      <c r="R59" s="488"/>
    </row>
    <row r="60" spans="1:18" s="440" customFormat="1" ht="16.5" customHeight="1">
      <c r="A60" s="495">
        <f t="shared" si="0"/>
        <v>54</v>
      </c>
      <c r="B60" s="495"/>
      <c r="C60" s="494" t="s">
        <v>900</v>
      </c>
      <c r="D60" s="495" t="s">
        <v>901</v>
      </c>
      <c r="E60" s="495"/>
      <c r="F60" s="495" t="s">
        <v>948</v>
      </c>
      <c r="G60" s="495">
        <v>1</v>
      </c>
      <c r="H60" s="496">
        <v>34394</v>
      </c>
      <c r="I60" s="496">
        <f t="shared" si="1"/>
        <v>34394</v>
      </c>
      <c r="J60" s="497"/>
      <c r="K60" s="498"/>
      <c r="L60" s="498"/>
      <c r="M60" s="495"/>
      <c r="N60" s="498"/>
      <c r="O60" s="480">
        <f t="shared" si="2"/>
        <v>0</v>
      </c>
      <c r="P60" s="480">
        <f t="shared" si="3"/>
        <v>0</v>
      </c>
      <c r="Q60" s="480" t="str">
        <f t="shared" si="4"/>
        <v/>
      </c>
      <c r="R60" s="499"/>
    </row>
    <row r="61" spans="1:18" s="440" customFormat="1" ht="16.5" customHeight="1">
      <c r="A61" s="495">
        <f t="shared" si="0"/>
        <v>55</v>
      </c>
      <c r="B61" s="495"/>
      <c r="C61" s="494" t="s">
        <v>902</v>
      </c>
      <c r="D61" s="495" t="str">
        <f>[1]计算表!$E$525</f>
        <v>TZHM2-TH</v>
      </c>
      <c r="E61" s="495"/>
      <c r="F61" s="495" t="s">
        <v>949</v>
      </c>
      <c r="G61" s="495">
        <v>1</v>
      </c>
      <c r="H61" s="496">
        <v>34394</v>
      </c>
      <c r="I61" s="496">
        <f t="shared" si="1"/>
        <v>34394</v>
      </c>
      <c r="J61" s="497"/>
      <c r="K61" s="498"/>
      <c r="L61" s="498"/>
      <c r="M61" s="495"/>
      <c r="N61" s="498"/>
      <c r="O61" s="480">
        <f t="shared" si="2"/>
        <v>0</v>
      </c>
      <c r="P61" s="480">
        <f t="shared" si="3"/>
        <v>0</v>
      </c>
      <c r="Q61" s="480" t="str">
        <f t="shared" si="4"/>
        <v/>
      </c>
      <c r="R61" s="499"/>
    </row>
    <row r="62" spans="1:18" s="437" customFormat="1" ht="16.5" customHeight="1">
      <c r="A62" s="487">
        <f t="shared" si="0"/>
        <v>56</v>
      </c>
      <c r="B62" s="487"/>
      <c r="C62" s="470" t="s">
        <v>903</v>
      </c>
      <c r="D62" s="487"/>
      <c r="E62" s="487"/>
      <c r="F62" s="487" t="s">
        <v>949</v>
      </c>
      <c r="G62" s="487">
        <v>1</v>
      </c>
      <c r="H62" s="476">
        <v>35796</v>
      </c>
      <c r="I62" s="476">
        <f t="shared" si="1"/>
        <v>35796</v>
      </c>
      <c r="J62" s="438"/>
      <c r="K62" s="436"/>
      <c r="L62" s="436"/>
      <c r="M62" s="487"/>
      <c r="N62" s="436"/>
      <c r="O62" s="475">
        <f t="shared" si="2"/>
        <v>0</v>
      </c>
      <c r="P62" s="475">
        <f t="shared" si="3"/>
        <v>0</v>
      </c>
      <c r="Q62" s="475" t="str">
        <f t="shared" si="4"/>
        <v/>
      </c>
      <c r="R62" s="488"/>
    </row>
    <row r="63" spans="1:18" s="437" customFormat="1" ht="16.5" customHeight="1">
      <c r="A63" s="487">
        <f t="shared" si="0"/>
        <v>57</v>
      </c>
      <c r="B63" s="487"/>
      <c r="C63" s="470" t="s">
        <v>904</v>
      </c>
      <c r="D63" s="487" t="s">
        <v>905</v>
      </c>
      <c r="E63" s="487"/>
      <c r="F63" s="487" t="s">
        <v>948</v>
      </c>
      <c r="G63" s="487">
        <v>1</v>
      </c>
      <c r="H63" s="476">
        <v>35796</v>
      </c>
      <c r="I63" s="476">
        <f t="shared" si="1"/>
        <v>35796</v>
      </c>
      <c r="J63" s="438"/>
      <c r="K63" s="436"/>
      <c r="L63" s="436"/>
      <c r="M63" s="487"/>
      <c r="N63" s="436"/>
      <c r="O63" s="475">
        <f t="shared" si="2"/>
        <v>0</v>
      </c>
      <c r="P63" s="475">
        <f t="shared" si="3"/>
        <v>0</v>
      </c>
      <c r="Q63" s="475" t="str">
        <f t="shared" si="4"/>
        <v/>
      </c>
      <c r="R63" s="488"/>
    </row>
    <row r="64" spans="1:18" s="437" customFormat="1" ht="16.5" customHeight="1">
      <c r="A64" s="487">
        <f t="shared" si="0"/>
        <v>58</v>
      </c>
      <c r="B64" s="487"/>
      <c r="C64" s="470" t="s">
        <v>906</v>
      </c>
      <c r="D64" s="487" t="s">
        <v>905</v>
      </c>
      <c r="E64" s="487"/>
      <c r="F64" s="487" t="s">
        <v>949</v>
      </c>
      <c r="G64" s="487">
        <v>1</v>
      </c>
      <c r="H64" s="476">
        <v>35796</v>
      </c>
      <c r="I64" s="476">
        <f t="shared" si="1"/>
        <v>35796</v>
      </c>
      <c r="J64" s="438"/>
      <c r="K64" s="436"/>
      <c r="L64" s="436"/>
      <c r="M64" s="487"/>
      <c r="N64" s="436"/>
      <c r="O64" s="475">
        <f t="shared" si="2"/>
        <v>0</v>
      </c>
      <c r="P64" s="475">
        <f t="shared" si="3"/>
        <v>0</v>
      </c>
      <c r="Q64" s="475" t="str">
        <f t="shared" si="4"/>
        <v/>
      </c>
      <c r="R64" s="488"/>
    </row>
    <row r="65" spans="1:20" s="437" customFormat="1" ht="16.5" customHeight="1">
      <c r="A65" s="487">
        <f t="shared" si="0"/>
        <v>59</v>
      </c>
      <c r="B65" s="487"/>
      <c r="C65" s="470" t="s">
        <v>907</v>
      </c>
      <c r="D65" s="487" t="s">
        <v>905</v>
      </c>
      <c r="E65" s="487"/>
      <c r="F65" s="487" t="s">
        <v>948</v>
      </c>
      <c r="G65" s="487">
        <v>1</v>
      </c>
      <c r="H65" s="476">
        <v>35796</v>
      </c>
      <c r="I65" s="476">
        <f t="shared" si="1"/>
        <v>35796</v>
      </c>
      <c r="J65" s="438"/>
      <c r="K65" s="436"/>
      <c r="L65" s="436"/>
      <c r="M65" s="487"/>
      <c r="N65" s="436"/>
      <c r="O65" s="475">
        <f t="shared" si="2"/>
        <v>0</v>
      </c>
      <c r="P65" s="475">
        <f t="shared" si="3"/>
        <v>0</v>
      </c>
      <c r="Q65" s="475" t="str">
        <f t="shared" si="4"/>
        <v/>
      </c>
      <c r="R65" s="488"/>
      <c r="T65" s="437">
        <f>1.5*1450</f>
        <v>2175</v>
      </c>
    </row>
    <row r="66" spans="1:20" s="437" customFormat="1" ht="16.5" customHeight="1">
      <c r="A66" s="487">
        <f t="shared" si="0"/>
        <v>60</v>
      </c>
      <c r="B66" s="487"/>
      <c r="C66" s="470" t="s">
        <v>908</v>
      </c>
      <c r="D66" s="487" t="s">
        <v>848</v>
      </c>
      <c r="E66" s="487"/>
      <c r="F66" s="487" t="s">
        <v>948</v>
      </c>
      <c r="G66" s="487">
        <v>1</v>
      </c>
      <c r="H66" s="476">
        <v>36161</v>
      </c>
      <c r="I66" s="476">
        <f t="shared" si="1"/>
        <v>36161</v>
      </c>
      <c r="J66" s="438"/>
      <c r="K66" s="436"/>
      <c r="L66" s="436"/>
      <c r="M66" s="487"/>
      <c r="N66" s="436"/>
      <c r="O66" s="475">
        <f t="shared" si="2"/>
        <v>0</v>
      </c>
      <c r="P66" s="475">
        <f t="shared" si="3"/>
        <v>0</v>
      </c>
      <c r="Q66" s="475" t="str">
        <f t="shared" si="4"/>
        <v/>
      </c>
      <c r="R66" s="488"/>
    </row>
    <row r="67" spans="1:20" s="437" customFormat="1" ht="16.5" customHeight="1">
      <c r="A67" s="487">
        <f t="shared" si="0"/>
        <v>61</v>
      </c>
      <c r="B67" s="487"/>
      <c r="C67" s="470" t="s">
        <v>909</v>
      </c>
      <c r="D67" s="487"/>
      <c r="E67" s="487"/>
      <c r="F67" s="487" t="s">
        <v>950</v>
      </c>
      <c r="G67" s="487">
        <v>1</v>
      </c>
      <c r="H67" s="476">
        <v>36526</v>
      </c>
      <c r="I67" s="476">
        <f t="shared" si="1"/>
        <v>36526</v>
      </c>
      <c r="J67" s="438"/>
      <c r="K67" s="436"/>
      <c r="L67" s="436"/>
      <c r="M67" s="487"/>
      <c r="N67" s="436"/>
      <c r="O67" s="475">
        <f t="shared" si="2"/>
        <v>0</v>
      </c>
      <c r="P67" s="475">
        <f t="shared" si="3"/>
        <v>0</v>
      </c>
      <c r="Q67" s="475" t="str">
        <f t="shared" si="4"/>
        <v/>
      </c>
      <c r="R67" s="488"/>
    </row>
    <row r="68" spans="1:20" s="437" customFormat="1" ht="16.5" customHeight="1">
      <c r="A68" s="487">
        <f t="shared" si="0"/>
        <v>62</v>
      </c>
      <c r="B68" s="487"/>
      <c r="C68" s="470" t="s">
        <v>910</v>
      </c>
      <c r="D68" s="487"/>
      <c r="E68" s="487"/>
      <c r="F68" s="487" t="s">
        <v>950</v>
      </c>
      <c r="G68" s="487">
        <v>1</v>
      </c>
      <c r="H68" s="476">
        <v>36526</v>
      </c>
      <c r="I68" s="476">
        <f t="shared" si="1"/>
        <v>36526</v>
      </c>
      <c r="J68" s="438"/>
      <c r="K68" s="436"/>
      <c r="L68" s="436"/>
      <c r="M68" s="487"/>
      <c r="N68" s="436"/>
      <c r="O68" s="475">
        <f t="shared" si="2"/>
        <v>0</v>
      </c>
      <c r="P68" s="475">
        <f t="shared" si="3"/>
        <v>0</v>
      </c>
      <c r="Q68" s="475" t="str">
        <f t="shared" si="4"/>
        <v/>
      </c>
      <c r="R68" s="488"/>
    </row>
    <row r="69" spans="1:20" s="437" customFormat="1" ht="16.5" customHeight="1">
      <c r="A69" s="487">
        <f t="shared" si="0"/>
        <v>63</v>
      </c>
      <c r="B69" s="487"/>
      <c r="C69" s="470" t="s">
        <v>911</v>
      </c>
      <c r="D69" s="487"/>
      <c r="E69" s="487"/>
      <c r="F69" s="487" t="s">
        <v>950</v>
      </c>
      <c r="G69" s="487">
        <v>1</v>
      </c>
      <c r="H69" s="476">
        <v>36526</v>
      </c>
      <c r="I69" s="476">
        <f t="shared" si="1"/>
        <v>36526</v>
      </c>
      <c r="J69" s="438"/>
      <c r="K69" s="436"/>
      <c r="L69" s="436"/>
      <c r="M69" s="487"/>
      <c r="N69" s="436"/>
      <c r="O69" s="475">
        <f t="shared" si="2"/>
        <v>0</v>
      </c>
      <c r="P69" s="475">
        <f t="shared" si="3"/>
        <v>0</v>
      </c>
      <c r="Q69" s="475" t="str">
        <f t="shared" si="4"/>
        <v/>
      </c>
      <c r="R69" s="488"/>
    </row>
    <row r="70" spans="1:20" s="437" customFormat="1" ht="16.5" customHeight="1">
      <c r="A70" s="487">
        <f t="shared" si="0"/>
        <v>64</v>
      </c>
      <c r="B70" s="487"/>
      <c r="C70" s="470" t="s">
        <v>912</v>
      </c>
      <c r="D70" s="487"/>
      <c r="E70" s="487"/>
      <c r="F70" s="487" t="s">
        <v>952</v>
      </c>
      <c r="G70" s="487">
        <v>1</v>
      </c>
      <c r="H70" s="476">
        <v>36647</v>
      </c>
      <c r="I70" s="476">
        <f t="shared" si="1"/>
        <v>36647</v>
      </c>
      <c r="J70" s="438"/>
      <c r="K70" s="436"/>
      <c r="L70" s="436"/>
      <c r="M70" s="487"/>
      <c r="N70" s="436"/>
      <c r="O70" s="475">
        <f t="shared" si="2"/>
        <v>0</v>
      </c>
      <c r="P70" s="475">
        <f t="shared" si="3"/>
        <v>0</v>
      </c>
      <c r="Q70" s="475" t="str">
        <f t="shared" si="4"/>
        <v/>
      </c>
      <c r="R70" s="488"/>
    </row>
    <row r="71" spans="1:20" s="451" customFormat="1" ht="16.5" customHeight="1">
      <c r="A71" s="487">
        <f t="shared" si="0"/>
        <v>65</v>
      </c>
      <c r="B71" s="470"/>
      <c r="C71" s="470" t="s">
        <v>913</v>
      </c>
      <c r="D71" s="487" t="s">
        <v>914</v>
      </c>
      <c r="E71" s="470"/>
      <c r="F71" s="487" t="s">
        <v>948</v>
      </c>
      <c r="G71" s="487">
        <v>1</v>
      </c>
      <c r="H71" s="476">
        <v>36678</v>
      </c>
      <c r="I71" s="476">
        <f t="shared" ref="I71:I102" si="5">H71</f>
        <v>36678</v>
      </c>
      <c r="J71" s="448"/>
      <c r="K71" s="448"/>
      <c r="L71" s="448"/>
      <c r="M71" s="454"/>
      <c r="N71" s="436"/>
      <c r="O71" s="475">
        <f t="shared" si="2"/>
        <v>0</v>
      </c>
      <c r="P71" s="475">
        <f t="shared" si="3"/>
        <v>0</v>
      </c>
      <c r="Q71" s="475" t="str">
        <f t="shared" si="4"/>
        <v/>
      </c>
      <c r="R71" s="455"/>
    </row>
    <row r="72" spans="1:20" s="503" customFormat="1" ht="16.5" customHeight="1">
      <c r="A72" s="495">
        <f t="shared" ref="A72:A103" si="6">IF(C72&lt;&gt;"",A71+1,"")</f>
        <v>66</v>
      </c>
      <c r="B72" s="494"/>
      <c r="C72" s="494" t="s">
        <v>915</v>
      </c>
      <c r="D72" s="495"/>
      <c r="E72" s="494"/>
      <c r="F72" s="495" t="s">
        <v>949</v>
      </c>
      <c r="G72" s="495">
        <v>1</v>
      </c>
      <c r="H72" s="496">
        <v>36739</v>
      </c>
      <c r="I72" s="496">
        <f t="shared" si="5"/>
        <v>36739</v>
      </c>
      <c r="J72" s="500"/>
      <c r="K72" s="500"/>
      <c r="L72" s="500"/>
      <c r="M72" s="501"/>
      <c r="N72" s="498"/>
      <c r="O72" s="480">
        <f t="shared" si="2"/>
        <v>0</v>
      </c>
      <c r="P72" s="480">
        <f t="shared" si="3"/>
        <v>0</v>
      </c>
      <c r="Q72" s="480" t="str">
        <f t="shared" si="4"/>
        <v/>
      </c>
      <c r="R72" s="502"/>
    </row>
    <row r="73" spans="1:20" s="503" customFormat="1" ht="16.5" customHeight="1">
      <c r="A73" s="495">
        <f t="shared" si="6"/>
        <v>67</v>
      </c>
      <c r="B73" s="494"/>
      <c r="C73" s="494" t="s">
        <v>916</v>
      </c>
      <c r="D73" s="495" t="s">
        <v>917</v>
      </c>
      <c r="E73" s="494"/>
      <c r="F73" s="495" t="s">
        <v>948</v>
      </c>
      <c r="G73" s="495">
        <v>1</v>
      </c>
      <c r="H73" s="496">
        <v>36739</v>
      </c>
      <c r="I73" s="496">
        <f t="shared" si="5"/>
        <v>36739</v>
      </c>
      <c r="J73" s="500"/>
      <c r="K73" s="500"/>
      <c r="L73" s="500"/>
      <c r="M73" s="501"/>
      <c r="N73" s="498"/>
      <c r="O73" s="480">
        <f t="shared" si="2"/>
        <v>0</v>
      </c>
      <c r="P73" s="480">
        <f t="shared" si="3"/>
        <v>0</v>
      </c>
      <c r="Q73" s="480" t="str">
        <f t="shared" si="4"/>
        <v/>
      </c>
      <c r="R73" s="502"/>
    </row>
    <row r="74" spans="1:20" s="451" customFormat="1" ht="16.5" customHeight="1">
      <c r="A74" s="487">
        <f t="shared" si="6"/>
        <v>68</v>
      </c>
      <c r="B74" s="470"/>
      <c r="C74" s="470" t="s">
        <v>918</v>
      </c>
      <c r="D74" s="487"/>
      <c r="E74" s="470"/>
      <c r="F74" s="487" t="s">
        <v>949</v>
      </c>
      <c r="G74" s="487">
        <v>1</v>
      </c>
      <c r="H74" s="476">
        <v>36739</v>
      </c>
      <c r="I74" s="476">
        <f t="shared" si="5"/>
        <v>36739</v>
      </c>
      <c r="J74" s="448"/>
      <c r="K74" s="448"/>
      <c r="L74" s="448"/>
      <c r="M74" s="454"/>
      <c r="N74" s="436"/>
      <c r="O74" s="475">
        <f t="shared" si="2"/>
        <v>0</v>
      </c>
      <c r="P74" s="475">
        <f t="shared" si="3"/>
        <v>0</v>
      </c>
      <c r="Q74" s="475" t="str">
        <f t="shared" si="4"/>
        <v/>
      </c>
      <c r="R74" s="455"/>
    </row>
    <row r="75" spans="1:20" s="451" customFormat="1" ht="16.5" customHeight="1">
      <c r="A75" s="487">
        <f t="shared" si="6"/>
        <v>69</v>
      </c>
      <c r="B75" s="470"/>
      <c r="C75" s="470" t="s">
        <v>919</v>
      </c>
      <c r="D75" s="487" t="s">
        <v>905</v>
      </c>
      <c r="E75" s="470"/>
      <c r="F75" s="487" t="s">
        <v>949</v>
      </c>
      <c r="G75" s="487">
        <v>1</v>
      </c>
      <c r="H75" s="476">
        <v>36739</v>
      </c>
      <c r="I75" s="476">
        <f t="shared" si="5"/>
        <v>36739</v>
      </c>
      <c r="J75" s="448"/>
      <c r="K75" s="448"/>
      <c r="L75" s="448"/>
      <c r="M75" s="454"/>
      <c r="N75" s="436"/>
      <c r="O75" s="475">
        <f t="shared" si="2"/>
        <v>0</v>
      </c>
      <c r="P75" s="475">
        <f t="shared" si="3"/>
        <v>0</v>
      </c>
      <c r="Q75" s="475" t="str">
        <f t="shared" si="4"/>
        <v/>
      </c>
      <c r="R75" s="455"/>
    </row>
    <row r="76" spans="1:20" s="451" customFormat="1" ht="16.5" customHeight="1">
      <c r="A76" s="487">
        <f t="shared" si="6"/>
        <v>70</v>
      </c>
      <c r="B76" s="470"/>
      <c r="C76" s="470" t="s">
        <v>920</v>
      </c>
      <c r="D76" s="487"/>
      <c r="E76" s="470"/>
      <c r="F76" s="487" t="s">
        <v>948</v>
      </c>
      <c r="G76" s="487">
        <v>1</v>
      </c>
      <c r="H76" s="476">
        <v>37834</v>
      </c>
      <c r="I76" s="476">
        <f t="shared" si="5"/>
        <v>37834</v>
      </c>
      <c r="J76" s="448"/>
      <c r="K76" s="448"/>
      <c r="L76" s="448"/>
      <c r="M76" s="454"/>
      <c r="N76" s="436"/>
      <c r="O76" s="475">
        <f t="shared" si="2"/>
        <v>0</v>
      </c>
      <c r="P76" s="475">
        <f t="shared" si="3"/>
        <v>0</v>
      </c>
      <c r="Q76" s="475" t="str">
        <f t="shared" si="4"/>
        <v/>
      </c>
      <c r="R76" s="455"/>
    </row>
    <row r="77" spans="1:20" s="503" customFormat="1" ht="16.5" customHeight="1">
      <c r="A77" s="495">
        <f t="shared" si="6"/>
        <v>71</v>
      </c>
      <c r="B77" s="494"/>
      <c r="C77" s="494" t="s">
        <v>921</v>
      </c>
      <c r="D77" s="495" t="s">
        <v>922</v>
      </c>
      <c r="E77" s="494"/>
      <c r="F77" s="495" t="s">
        <v>949</v>
      </c>
      <c r="G77" s="495">
        <v>1</v>
      </c>
      <c r="H77" s="496">
        <v>38353</v>
      </c>
      <c r="I77" s="496">
        <f t="shared" si="5"/>
        <v>38353</v>
      </c>
      <c r="J77" s="500"/>
      <c r="K77" s="500"/>
      <c r="L77" s="500"/>
      <c r="M77" s="501"/>
      <c r="N77" s="498"/>
      <c r="O77" s="480">
        <f t="shared" si="2"/>
        <v>0</v>
      </c>
      <c r="P77" s="480">
        <f t="shared" si="3"/>
        <v>0</v>
      </c>
      <c r="Q77" s="480" t="str">
        <f t="shared" si="4"/>
        <v/>
      </c>
      <c r="R77" s="504"/>
    </row>
    <row r="78" spans="1:20" s="451" customFormat="1" ht="16.5" customHeight="1">
      <c r="A78" s="487">
        <f t="shared" si="6"/>
        <v>72</v>
      </c>
      <c r="B78" s="470"/>
      <c r="C78" s="470" t="s">
        <v>923</v>
      </c>
      <c r="D78" s="487"/>
      <c r="E78" s="470"/>
      <c r="F78" s="487" t="s">
        <v>949</v>
      </c>
      <c r="G78" s="487">
        <v>1</v>
      </c>
      <c r="H78" s="476">
        <v>38534</v>
      </c>
      <c r="I78" s="476">
        <f t="shared" si="5"/>
        <v>38534</v>
      </c>
      <c r="J78" s="448"/>
      <c r="K78" s="448"/>
      <c r="L78" s="448"/>
      <c r="M78" s="454"/>
      <c r="N78" s="436"/>
      <c r="O78" s="475">
        <f t="shared" si="2"/>
        <v>0</v>
      </c>
      <c r="P78" s="475">
        <f t="shared" si="3"/>
        <v>0</v>
      </c>
      <c r="Q78" s="475" t="str">
        <f t="shared" si="4"/>
        <v/>
      </c>
      <c r="R78" s="455"/>
    </row>
    <row r="79" spans="1:20" s="451" customFormat="1" ht="16.5" customHeight="1">
      <c r="A79" s="487">
        <f t="shared" si="6"/>
        <v>73</v>
      </c>
      <c r="B79" s="470"/>
      <c r="C79" s="470" t="s">
        <v>924</v>
      </c>
      <c r="D79" s="487"/>
      <c r="E79" s="470"/>
      <c r="F79" s="453" t="s">
        <v>974</v>
      </c>
      <c r="G79" s="487">
        <v>1</v>
      </c>
      <c r="H79" s="476">
        <v>38687</v>
      </c>
      <c r="I79" s="476">
        <f t="shared" si="5"/>
        <v>38687</v>
      </c>
      <c r="J79" s="448"/>
      <c r="K79" s="448"/>
      <c r="L79" s="448"/>
      <c r="M79" s="454"/>
      <c r="N79" s="436"/>
      <c r="O79" s="475">
        <f t="shared" si="2"/>
        <v>0</v>
      </c>
      <c r="P79" s="475">
        <f t="shared" si="3"/>
        <v>0</v>
      </c>
      <c r="Q79" s="475" t="str">
        <f t="shared" si="4"/>
        <v/>
      </c>
      <c r="R79" s="455"/>
    </row>
    <row r="80" spans="1:20" s="451" customFormat="1" ht="16.5" customHeight="1">
      <c r="A80" s="487">
        <f t="shared" si="6"/>
        <v>74</v>
      </c>
      <c r="B80" s="470"/>
      <c r="C80" s="470" t="s">
        <v>925</v>
      </c>
      <c r="D80" s="487"/>
      <c r="E80" s="470"/>
      <c r="F80" s="487" t="s">
        <v>949</v>
      </c>
      <c r="G80" s="487">
        <v>1</v>
      </c>
      <c r="H80" s="476">
        <v>38687</v>
      </c>
      <c r="I80" s="476">
        <f t="shared" si="5"/>
        <v>38687</v>
      </c>
      <c r="J80" s="448"/>
      <c r="K80" s="448"/>
      <c r="L80" s="448"/>
      <c r="M80" s="454"/>
      <c r="N80" s="436"/>
      <c r="O80" s="475">
        <f t="shared" si="2"/>
        <v>0</v>
      </c>
      <c r="P80" s="475">
        <f t="shared" si="3"/>
        <v>0</v>
      </c>
      <c r="Q80" s="475" t="str">
        <f t="shared" si="4"/>
        <v/>
      </c>
      <c r="R80" s="455"/>
    </row>
    <row r="81" spans="1:18" s="451" customFormat="1" ht="16.5" customHeight="1">
      <c r="A81" s="487">
        <f t="shared" si="6"/>
        <v>75</v>
      </c>
      <c r="B81" s="470"/>
      <c r="C81" s="470" t="s">
        <v>926</v>
      </c>
      <c r="D81" s="487"/>
      <c r="E81" s="470"/>
      <c r="F81" s="487" t="s">
        <v>949</v>
      </c>
      <c r="G81" s="487">
        <v>1</v>
      </c>
      <c r="H81" s="476">
        <v>38687</v>
      </c>
      <c r="I81" s="476">
        <f t="shared" si="5"/>
        <v>38687</v>
      </c>
      <c r="J81" s="448"/>
      <c r="K81" s="448"/>
      <c r="L81" s="448"/>
      <c r="M81" s="454"/>
      <c r="N81" s="436"/>
      <c r="O81" s="475">
        <f t="shared" si="2"/>
        <v>0</v>
      </c>
      <c r="P81" s="475">
        <f t="shared" si="3"/>
        <v>0</v>
      </c>
      <c r="Q81" s="475" t="str">
        <f t="shared" si="4"/>
        <v/>
      </c>
      <c r="R81" s="455"/>
    </row>
    <row r="82" spans="1:18" s="451" customFormat="1" ht="16.5" customHeight="1">
      <c r="A82" s="487">
        <f t="shared" si="6"/>
        <v>76</v>
      </c>
      <c r="B82" s="470"/>
      <c r="C82" s="470" t="s">
        <v>927</v>
      </c>
      <c r="D82" s="487"/>
      <c r="E82" s="470"/>
      <c r="F82" s="487" t="s">
        <v>949</v>
      </c>
      <c r="G82" s="487">
        <v>1</v>
      </c>
      <c r="H82" s="476">
        <v>38687</v>
      </c>
      <c r="I82" s="476">
        <f t="shared" si="5"/>
        <v>38687</v>
      </c>
      <c r="J82" s="448"/>
      <c r="K82" s="448"/>
      <c r="L82" s="448"/>
      <c r="M82" s="454"/>
      <c r="N82" s="436"/>
      <c r="O82" s="475">
        <f t="shared" si="2"/>
        <v>0</v>
      </c>
      <c r="P82" s="475">
        <f t="shared" si="3"/>
        <v>0</v>
      </c>
      <c r="Q82" s="475" t="str">
        <f t="shared" si="4"/>
        <v/>
      </c>
      <c r="R82" s="455"/>
    </row>
    <row r="83" spans="1:18" s="451" customFormat="1" ht="16.5" customHeight="1">
      <c r="A83" s="487">
        <f t="shared" si="6"/>
        <v>77</v>
      </c>
      <c r="B83" s="470"/>
      <c r="C83" s="470" t="s">
        <v>928</v>
      </c>
      <c r="D83" s="487"/>
      <c r="E83" s="470"/>
      <c r="F83" s="487" t="s">
        <v>949</v>
      </c>
      <c r="G83" s="487">
        <v>1</v>
      </c>
      <c r="H83" s="476">
        <v>38687</v>
      </c>
      <c r="I83" s="476">
        <f t="shared" si="5"/>
        <v>38687</v>
      </c>
      <c r="J83" s="448"/>
      <c r="K83" s="448"/>
      <c r="L83" s="448"/>
      <c r="M83" s="454"/>
      <c r="N83" s="436"/>
      <c r="O83" s="475">
        <f t="shared" si="2"/>
        <v>0</v>
      </c>
      <c r="P83" s="475">
        <f t="shared" si="3"/>
        <v>0</v>
      </c>
      <c r="Q83" s="475" t="str">
        <f t="shared" si="4"/>
        <v/>
      </c>
      <c r="R83" s="455"/>
    </row>
    <row r="84" spans="1:18" s="451" customFormat="1" ht="16.5" customHeight="1">
      <c r="A84" s="487">
        <f t="shared" si="6"/>
        <v>78</v>
      </c>
      <c r="B84" s="470"/>
      <c r="C84" s="470" t="s">
        <v>929</v>
      </c>
      <c r="D84" s="487"/>
      <c r="E84" s="470"/>
      <c r="F84" s="487" t="s">
        <v>949</v>
      </c>
      <c r="G84" s="487">
        <v>1</v>
      </c>
      <c r="H84" s="476">
        <v>38869</v>
      </c>
      <c r="I84" s="476">
        <f t="shared" si="5"/>
        <v>38869</v>
      </c>
      <c r="J84" s="448"/>
      <c r="K84" s="448"/>
      <c r="L84" s="448"/>
      <c r="M84" s="454"/>
      <c r="N84" s="436"/>
      <c r="O84" s="475">
        <f t="shared" si="2"/>
        <v>0</v>
      </c>
      <c r="P84" s="475">
        <f t="shared" si="3"/>
        <v>0</v>
      </c>
      <c r="Q84" s="475" t="str">
        <f t="shared" si="4"/>
        <v/>
      </c>
      <c r="R84" s="455"/>
    </row>
    <row r="85" spans="1:18" s="451" customFormat="1" ht="16.5" customHeight="1">
      <c r="A85" s="487">
        <f t="shared" si="6"/>
        <v>79</v>
      </c>
      <c r="B85" s="470"/>
      <c r="C85" s="470" t="s">
        <v>930</v>
      </c>
      <c r="D85" s="487"/>
      <c r="E85" s="470"/>
      <c r="F85" s="487" t="s">
        <v>948</v>
      </c>
      <c r="G85" s="487">
        <v>4</v>
      </c>
      <c r="H85" s="476">
        <v>38869</v>
      </c>
      <c r="I85" s="476">
        <f t="shared" si="5"/>
        <v>38869</v>
      </c>
      <c r="J85" s="448"/>
      <c r="K85" s="448"/>
      <c r="L85" s="448"/>
      <c r="M85" s="454"/>
      <c r="N85" s="436"/>
      <c r="O85" s="475">
        <f t="shared" si="2"/>
        <v>0</v>
      </c>
      <c r="P85" s="475">
        <f t="shared" si="3"/>
        <v>0</v>
      </c>
      <c r="Q85" s="475" t="str">
        <f t="shared" si="4"/>
        <v/>
      </c>
      <c r="R85" s="455"/>
    </row>
    <row r="86" spans="1:18" s="451" customFormat="1" ht="16.5" customHeight="1">
      <c r="A86" s="487">
        <f t="shared" si="6"/>
        <v>80</v>
      </c>
      <c r="B86" s="470"/>
      <c r="C86" s="470" t="s">
        <v>931</v>
      </c>
      <c r="D86" s="487"/>
      <c r="E86" s="470"/>
      <c r="F86" s="487" t="s">
        <v>949</v>
      </c>
      <c r="G86" s="487">
        <v>1</v>
      </c>
      <c r="H86" s="476">
        <v>38869</v>
      </c>
      <c r="I86" s="476">
        <f t="shared" si="5"/>
        <v>38869</v>
      </c>
      <c r="J86" s="448"/>
      <c r="K86" s="448"/>
      <c r="L86" s="448"/>
      <c r="M86" s="454"/>
      <c r="N86" s="436"/>
      <c r="O86" s="475">
        <f t="shared" si="2"/>
        <v>0</v>
      </c>
      <c r="P86" s="475">
        <f t="shared" si="3"/>
        <v>0</v>
      </c>
      <c r="Q86" s="475" t="str">
        <f t="shared" si="4"/>
        <v/>
      </c>
      <c r="R86" s="455"/>
    </row>
    <row r="87" spans="1:18" s="451" customFormat="1" ht="16.5" customHeight="1">
      <c r="A87" s="487">
        <f t="shared" si="6"/>
        <v>81</v>
      </c>
      <c r="B87" s="470"/>
      <c r="C87" s="470" t="s">
        <v>932</v>
      </c>
      <c r="D87" s="487"/>
      <c r="E87" s="470"/>
      <c r="F87" s="487" t="s">
        <v>949</v>
      </c>
      <c r="G87" s="487">
        <v>1</v>
      </c>
      <c r="H87" s="476">
        <v>39052</v>
      </c>
      <c r="I87" s="476">
        <f t="shared" si="5"/>
        <v>39052</v>
      </c>
      <c r="J87" s="448"/>
      <c r="K87" s="448"/>
      <c r="L87" s="448"/>
      <c r="M87" s="454"/>
      <c r="N87" s="436"/>
      <c r="O87" s="475">
        <f t="shared" si="2"/>
        <v>0</v>
      </c>
      <c r="P87" s="475">
        <f t="shared" si="3"/>
        <v>0</v>
      </c>
      <c r="Q87" s="475" t="str">
        <f t="shared" si="4"/>
        <v/>
      </c>
      <c r="R87" s="455"/>
    </row>
    <row r="88" spans="1:18" s="503" customFormat="1" ht="16.5" customHeight="1">
      <c r="A88" s="495">
        <f t="shared" si="6"/>
        <v>82</v>
      </c>
      <c r="B88" s="494"/>
      <c r="C88" s="494" t="s">
        <v>859</v>
      </c>
      <c r="D88" s="495"/>
      <c r="E88" s="494"/>
      <c r="F88" s="495" t="s">
        <v>949</v>
      </c>
      <c r="G88" s="495">
        <v>1</v>
      </c>
      <c r="H88" s="496">
        <v>39083</v>
      </c>
      <c r="I88" s="496">
        <f t="shared" si="5"/>
        <v>39083</v>
      </c>
      <c r="J88" s="500"/>
      <c r="K88" s="500"/>
      <c r="L88" s="500"/>
      <c r="M88" s="501"/>
      <c r="N88" s="498"/>
      <c r="O88" s="480">
        <f t="shared" si="2"/>
        <v>0</v>
      </c>
      <c r="P88" s="480">
        <f t="shared" si="3"/>
        <v>0</v>
      </c>
      <c r="Q88" s="480" t="str">
        <f t="shared" si="4"/>
        <v/>
      </c>
      <c r="R88" s="502"/>
    </row>
    <row r="89" spans="1:18" s="451" customFormat="1" ht="16.5" customHeight="1">
      <c r="A89" s="487">
        <f t="shared" si="6"/>
        <v>83</v>
      </c>
      <c r="B89" s="470"/>
      <c r="C89" s="470" t="s">
        <v>933</v>
      </c>
      <c r="D89" s="487" t="s">
        <v>934</v>
      </c>
      <c r="E89" s="470"/>
      <c r="F89" s="487" t="s">
        <v>948</v>
      </c>
      <c r="G89" s="487">
        <v>1</v>
      </c>
      <c r="H89" s="476">
        <v>39387</v>
      </c>
      <c r="I89" s="476">
        <f t="shared" si="5"/>
        <v>39387</v>
      </c>
      <c r="J89" s="448"/>
      <c r="K89" s="448"/>
      <c r="L89" s="448"/>
      <c r="M89" s="454"/>
      <c r="N89" s="436"/>
      <c r="O89" s="475">
        <f t="shared" si="2"/>
        <v>0</v>
      </c>
      <c r="P89" s="475">
        <f t="shared" si="3"/>
        <v>0</v>
      </c>
      <c r="Q89" s="475" t="str">
        <f t="shared" si="4"/>
        <v/>
      </c>
      <c r="R89" s="455"/>
    </row>
    <row r="90" spans="1:18" s="451" customFormat="1" ht="16.5" customHeight="1">
      <c r="A90" s="487">
        <f t="shared" si="6"/>
        <v>84</v>
      </c>
      <c r="B90" s="470"/>
      <c r="C90" s="470" t="s">
        <v>935</v>
      </c>
      <c r="D90" s="487" t="s">
        <v>936</v>
      </c>
      <c r="E90" s="470"/>
      <c r="F90" s="487" t="s">
        <v>948</v>
      </c>
      <c r="G90" s="487">
        <v>1</v>
      </c>
      <c r="H90" s="476">
        <v>39692</v>
      </c>
      <c r="I90" s="476">
        <f t="shared" si="5"/>
        <v>39692</v>
      </c>
      <c r="J90" s="448"/>
      <c r="K90" s="448"/>
      <c r="L90" s="448"/>
      <c r="M90" s="454"/>
      <c r="N90" s="436"/>
      <c r="O90" s="475">
        <f t="shared" si="2"/>
        <v>0</v>
      </c>
      <c r="P90" s="475">
        <f t="shared" si="3"/>
        <v>0</v>
      </c>
      <c r="Q90" s="475" t="str">
        <f t="shared" si="4"/>
        <v/>
      </c>
      <c r="R90" s="455"/>
    </row>
    <row r="91" spans="1:18" s="451" customFormat="1" ht="16.5" customHeight="1">
      <c r="A91" s="487">
        <f t="shared" si="6"/>
        <v>85</v>
      </c>
      <c r="B91" s="470"/>
      <c r="C91" s="470" t="s">
        <v>895</v>
      </c>
      <c r="D91" s="487" t="s">
        <v>937</v>
      </c>
      <c r="E91" s="470"/>
      <c r="F91" s="487" t="s">
        <v>949</v>
      </c>
      <c r="G91" s="487">
        <v>1</v>
      </c>
      <c r="H91" s="476">
        <v>39814</v>
      </c>
      <c r="I91" s="476">
        <f t="shared" si="5"/>
        <v>39814</v>
      </c>
      <c r="J91" s="448"/>
      <c r="K91" s="448"/>
      <c r="L91" s="448"/>
      <c r="M91" s="454"/>
      <c r="N91" s="436"/>
      <c r="O91" s="475">
        <f t="shared" si="2"/>
        <v>0</v>
      </c>
      <c r="P91" s="475">
        <f t="shared" si="3"/>
        <v>0</v>
      </c>
      <c r="Q91" s="475" t="str">
        <f t="shared" si="4"/>
        <v/>
      </c>
      <c r="R91" s="455"/>
    </row>
    <row r="92" spans="1:18" s="451" customFormat="1" ht="16.5" customHeight="1">
      <c r="A92" s="487">
        <f t="shared" si="6"/>
        <v>86</v>
      </c>
      <c r="B92" s="470"/>
      <c r="C92" s="470" t="s">
        <v>938</v>
      </c>
      <c r="D92" s="487"/>
      <c r="E92" s="470"/>
      <c r="F92" s="487" t="s">
        <v>949</v>
      </c>
      <c r="G92" s="487">
        <v>1</v>
      </c>
      <c r="H92" s="476">
        <v>40026</v>
      </c>
      <c r="I92" s="476">
        <f t="shared" si="5"/>
        <v>40026</v>
      </c>
      <c r="J92" s="448"/>
      <c r="K92" s="448"/>
      <c r="L92" s="448"/>
      <c r="M92" s="454"/>
      <c r="N92" s="436"/>
      <c r="O92" s="475">
        <f t="shared" si="2"/>
        <v>0</v>
      </c>
      <c r="P92" s="475">
        <f t="shared" si="3"/>
        <v>0</v>
      </c>
      <c r="Q92" s="475" t="str">
        <f t="shared" si="4"/>
        <v/>
      </c>
      <c r="R92" s="455"/>
    </row>
    <row r="93" spans="1:18" s="451" customFormat="1" ht="16.5" customHeight="1">
      <c r="A93" s="487">
        <f t="shared" si="6"/>
        <v>87</v>
      </c>
      <c r="B93" s="470"/>
      <c r="C93" s="470" t="s">
        <v>939</v>
      </c>
      <c r="D93" s="487"/>
      <c r="E93" s="470"/>
      <c r="F93" s="487" t="s">
        <v>949</v>
      </c>
      <c r="G93" s="487">
        <v>1</v>
      </c>
      <c r="H93" s="476">
        <v>40026</v>
      </c>
      <c r="I93" s="476">
        <f t="shared" si="5"/>
        <v>40026</v>
      </c>
      <c r="J93" s="448"/>
      <c r="K93" s="448"/>
      <c r="L93" s="448"/>
      <c r="M93" s="454"/>
      <c r="N93" s="436"/>
      <c r="O93" s="475">
        <f t="shared" si="2"/>
        <v>0</v>
      </c>
      <c r="P93" s="475">
        <f t="shared" si="3"/>
        <v>0</v>
      </c>
      <c r="Q93" s="475" t="str">
        <f t="shared" si="4"/>
        <v/>
      </c>
      <c r="R93" s="455"/>
    </row>
    <row r="94" spans="1:18" s="451" customFormat="1" ht="16.5" customHeight="1">
      <c r="A94" s="487">
        <f t="shared" si="6"/>
        <v>88</v>
      </c>
      <c r="B94" s="470"/>
      <c r="C94" s="470" t="s">
        <v>940</v>
      </c>
      <c r="D94" s="487"/>
      <c r="E94" s="470"/>
      <c r="F94" s="487" t="s">
        <v>949</v>
      </c>
      <c r="G94" s="487">
        <v>1</v>
      </c>
      <c r="H94" s="476">
        <v>40026</v>
      </c>
      <c r="I94" s="476">
        <f t="shared" si="5"/>
        <v>40026</v>
      </c>
      <c r="J94" s="448"/>
      <c r="K94" s="448"/>
      <c r="L94" s="448"/>
      <c r="M94" s="454"/>
      <c r="N94" s="436"/>
      <c r="O94" s="475">
        <f t="shared" si="2"/>
        <v>0</v>
      </c>
      <c r="P94" s="475">
        <f t="shared" si="3"/>
        <v>0</v>
      </c>
      <c r="Q94" s="475" t="str">
        <f t="shared" si="4"/>
        <v/>
      </c>
      <c r="R94" s="455"/>
    </row>
    <row r="95" spans="1:18" s="451" customFormat="1" ht="16.5" customHeight="1">
      <c r="A95" s="487">
        <f t="shared" si="6"/>
        <v>89</v>
      </c>
      <c r="B95" s="470"/>
      <c r="C95" s="470" t="s">
        <v>941</v>
      </c>
      <c r="D95" s="487"/>
      <c r="E95" s="470"/>
      <c r="F95" s="487" t="s">
        <v>949</v>
      </c>
      <c r="G95" s="487">
        <v>1</v>
      </c>
      <c r="H95" s="476">
        <v>40026</v>
      </c>
      <c r="I95" s="476">
        <f t="shared" si="5"/>
        <v>40026</v>
      </c>
      <c r="J95" s="448"/>
      <c r="K95" s="448"/>
      <c r="L95" s="448"/>
      <c r="M95" s="454"/>
      <c r="N95" s="436"/>
      <c r="O95" s="475">
        <f t="shared" si="2"/>
        <v>0</v>
      </c>
      <c r="P95" s="475">
        <f t="shared" si="3"/>
        <v>0</v>
      </c>
      <c r="Q95" s="475" t="str">
        <f t="shared" si="4"/>
        <v/>
      </c>
      <c r="R95" s="455"/>
    </row>
    <row r="96" spans="1:18" s="451" customFormat="1" ht="16.5" customHeight="1">
      <c r="A96" s="487">
        <f t="shared" si="6"/>
        <v>90</v>
      </c>
      <c r="B96" s="470"/>
      <c r="C96" s="470" t="s">
        <v>942</v>
      </c>
      <c r="D96" s="487"/>
      <c r="E96" s="470"/>
      <c r="F96" s="487" t="s">
        <v>949</v>
      </c>
      <c r="G96" s="487">
        <v>1</v>
      </c>
      <c r="H96" s="476">
        <v>40026</v>
      </c>
      <c r="I96" s="476">
        <f t="shared" si="5"/>
        <v>40026</v>
      </c>
      <c r="J96" s="448"/>
      <c r="K96" s="448"/>
      <c r="L96" s="448"/>
      <c r="M96" s="454"/>
      <c r="N96" s="436"/>
      <c r="O96" s="475">
        <f t="shared" si="2"/>
        <v>0</v>
      </c>
      <c r="P96" s="475">
        <f t="shared" si="3"/>
        <v>0</v>
      </c>
      <c r="Q96" s="475" t="str">
        <f t="shared" si="4"/>
        <v/>
      </c>
      <c r="R96" s="455"/>
    </row>
    <row r="97" spans="1:18" s="451" customFormat="1" ht="16.5" customHeight="1">
      <c r="A97" s="487">
        <f t="shared" si="6"/>
        <v>91</v>
      </c>
      <c r="B97" s="470"/>
      <c r="C97" s="470" t="s">
        <v>986</v>
      </c>
      <c r="D97" s="487"/>
      <c r="E97" s="470"/>
      <c r="F97" s="487" t="s">
        <v>949</v>
      </c>
      <c r="G97" s="487">
        <v>1</v>
      </c>
      <c r="H97" s="476">
        <v>40026</v>
      </c>
      <c r="I97" s="476">
        <v>40026</v>
      </c>
      <c r="J97" s="448"/>
      <c r="K97" s="448"/>
      <c r="L97" s="448"/>
      <c r="M97" s="454"/>
      <c r="N97" s="436"/>
      <c r="O97" s="475">
        <f t="shared" si="2"/>
        <v>0</v>
      </c>
      <c r="P97" s="475">
        <f t="shared" si="3"/>
        <v>0</v>
      </c>
      <c r="Q97" s="475" t="str">
        <f t="shared" si="4"/>
        <v/>
      </c>
      <c r="R97" s="455"/>
    </row>
    <row r="98" spans="1:18" s="451" customFormat="1" ht="16.5" customHeight="1">
      <c r="A98" s="487">
        <f t="shared" si="6"/>
        <v>92</v>
      </c>
      <c r="B98" s="470"/>
      <c r="C98" s="470" t="s">
        <v>943</v>
      </c>
      <c r="D98" s="487"/>
      <c r="E98" s="470"/>
      <c r="F98" s="487" t="s">
        <v>949</v>
      </c>
      <c r="G98" s="487">
        <v>1</v>
      </c>
      <c r="H98" s="476">
        <v>40026</v>
      </c>
      <c r="I98" s="476">
        <f t="shared" si="5"/>
        <v>40026</v>
      </c>
      <c r="J98" s="448"/>
      <c r="K98" s="448"/>
      <c r="L98" s="448"/>
      <c r="M98" s="454"/>
      <c r="N98" s="436"/>
      <c r="O98" s="475">
        <f t="shared" si="2"/>
        <v>0</v>
      </c>
      <c r="P98" s="475">
        <f t="shared" si="3"/>
        <v>0</v>
      </c>
      <c r="Q98" s="475" t="str">
        <f t="shared" si="4"/>
        <v/>
      </c>
      <c r="R98" s="455"/>
    </row>
    <row r="99" spans="1:18" s="451" customFormat="1" ht="16.5" customHeight="1">
      <c r="A99" s="487">
        <f t="shared" si="6"/>
        <v>93</v>
      </c>
      <c r="B99" s="470"/>
      <c r="C99" s="470" t="s">
        <v>944</v>
      </c>
      <c r="D99" s="487"/>
      <c r="E99" s="470"/>
      <c r="F99" s="487" t="s">
        <v>949</v>
      </c>
      <c r="G99" s="487">
        <v>1</v>
      </c>
      <c r="H99" s="476">
        <v>40299</v>
      </c>
      <c r="I99" s="476">
        <f t="shared" si="5"/>
        <v>40299</v>
      </c>
      <c r="J99" s="448"/>
      <c r="K99" s="448"/>
      <c r="L99" s="448"/>
      <c r="M99" s="454"/>
      <c r="N99" s="436"/>
      <c r="O99" s="475">
        <f t="shared" si="2"/>
        <v>0</v>
      </c>
      <c r="P99" s="475">
        <f t="shared" si="3"/>
        <v>0</v>
      </c>
      <c r="Q99" s="475" t="str">
        <f t="shared" si="4"/>
        <v/>
      </c>
      <c r="R99" s="455"/>
    </row>
    <row r="100" spans="1:18" s="451" customFormat="1" ht="16.5" customHeight="1">
      <c r="A100" s="487">
        <f t="shared" si="6"/>
        <v>94</v>
      </c>
      <c r="B100" s="470"/>
      <c r="C100" s="470" t="s">
        <v>945</v>
      </c>
      <c r="D100" s="487"/>
      <c r="E100" s="470"/>
      <c r="F100" s="487" t="s">
        <v>948</v>
      </c>
      <c r="G100" s="487">
        <v>2</v>
      </c>
      <c r="H100" s="476">
        <v>40725</v>
      </c>
      <c r="I100" s="476">
        <f t="shared" si="5"/>
        <v>40725</v>
      </c>
      <c r="J100" s="448"/>
      <c r="K100" s="448"/>
      <c r="L100" s="448"/>
      <c r="M100" s="454"/>
      <c r="N100" s="436"/>
      <c r="O100" s="475">
        <f t="shared" si="2"/>
        <v>0</v>
      </c>
      <c r="P100" s="475">
        <f t="shared" si="3"/>
        <v>0</v>
      </c>
      <c r="Q100" s="475" t="str">
        <f t="shared" si="4"/>
        <v/>
      </c>
      <c r="R100" s="455"/>
    </row>
    <row r="101" spans="1:18" s="451" customFormat="1" ht="16.149999999999999" customHeight="1">
      <c r="A101" s="487">
        <f t="shared" si="6"/>
        <v>95</v>
      </c>
      <c r="B101" s="470"/>
      <c r="C101" s="470" t="s">
        <v>946</v>
      </c>
      <c r="D101" s="487"/>
      <c r="E101" s="470"/>
      <c r="F101" s="487" t="s">
        <v>948</v>
      </c>
      <c r="G101" s="487">
        <v>2</v>
      </c>
      <c r="H101" s="476">
        <v>40725</v>
      </c>
      <c r="I101" s="476">
        <f t="shared" si="5"/>
        <v>40725</v>
      </c>
      <c r="J101" s="448"/>
      <c r="K101" s="448"/>
      <c r="L101" s="448"/>
      <c r="M101" s="454"/>
      <c r="N101" s="436"/>
      <c r="O101" s="475">
        <f t="shared" si="2"/>
        <v>0</v>
      </c>
      <c r="P101" s="475">
        <f t="shared" si="3"/>
        <v>0</v>
      </c>
      <c r="Q101" s="475" t="str">
        <f t="shared" si="4"/>
        <v/>
      </c>
      <c r="R101" s="455"/>
    </row>
    <row r="102" spans="1:18" s="451" customFormat="1" ht="16.5" customHeight="1">
      <c r="A102" s="487">
        <f t="shared" si="6"/>
        <v>96</v>
      </c>
      <c r="B102" s="470"/>
      <c r="C102" s="470" t="s">
        <v>947</v>
      </c>
      <c r="D102" s="487"/>
      <c r="E102" s="470"/>
      <c r="F102" s="487" t="s">
        <v>948</v>
      </c>
      <c r="G102" s="487">
        <v>2</v>
      </c>
      <c r="H102" s="476">
        <v>40725</v>
      </c>
      <c r="I102" s="476">
        <f t="shared" si="5"/>
        <v>40725</v>
      </c>
      <c r="J102" s="448"/>
      <c r="K102" s="448"/>
      <c r="L102" s="448"/>
      <c r="M102" s="454"/>
      <c r="N102" s="436"/>
      <c r="O102" s="475">
        <f t="shared" si="2"/>
        <v>0</v>
      </c>
      <c r="P102" s="475">
        <f t="shared" si="3"/>
        <v>0</v>
      </c>
      <c r="Q102" s="475" t="str">
        <f t="shared" si="4"/>
        <v/>
      </c>
      <c r="R102" s="455"/>
    </row>
    <row r="103" spans="1:18" s="451" customFormat="1" ht="16.5" customHeight="1">
      <c r="A103" s="487">
        <f t="shared" si="6"/>
        <v>97</v>
      </c>
      <c r="B103" s="470"/>
      <c r="C103" s="470" t="s">
        <v>978</v>
      </c>
      <c r="D103" s="487"/>
      <c r="E103" s="470"/>
      <c r="F103" s="487" t="s">
        <v>949</v>
      </c>
      <c r="G103" s="487">
        <v>1</v>
      </c>
      <c r="H103" s="476">
        <v>40026</v>
      </c>
      <c r="I103" s="476">
        <v>40026</v>
      </c>
      <c r="J103" s="448"/>
      <c r="K103" s="448"/>
      <c r="L103" s="448"/>
      <c r="M103" s="454"/>
      <c r="N103" s="436"/>
      <c r="O103" s="475">
        <f t="shared" si="2"/>
        <v>0</v>
      </c>
      <c r="P103" s="475">
        <f t="shared" si="3"/>
        <v>0</v>
      </c>
      <c r="Q103" s="475" t="str">
        <f t="shared" si="4"/>
        <v/>
      </c>
      <c r="R103" s="455"/>
    </row>
    <row r="104" spans="1:18" s="451" customFormat="1" ht="16.5" customHeight="1">
      <c r="A104" s="487"/>
      <c r="B104" s="470"/>
      <c r="C104" s="470"/>
      <c r="D104" s="487"/>
      <c r="E104" s="470"/>
      <c r="F104" s="487"/>
      <c r="G104" s="487"/>
      <c r="H104" s="476"/>
      <c r="I104" s="476"/>
      <c r="J104" s="448"/>
      <c r="K104" s="448"/>
      <c r="L104" s="448"/>
      <c r="M104" s="454"/>
      <c r="N104" s="448"/>
      <c r="O104" s="475">
        <f t="shared" si="2"/>
        <v>0</v>
      </c>
      <c r="P104" s="475">
        <f t="shared" si="3"/>
        <v>0</v>
      </c>
      <c r="Q104" s="475" t="str">
        <f t="shared" si="4"/>
        <v/>
      </c>
      <c r="R104" s="455"/>
    </row>
    <row r="105" spans="1:18" s="451" customFormat="1" ht="16.5" customHeight="1">
      <c r="A105" s="517" t="s">
        <v>334</v>
      </c>
      <c r="B105" s="517"/>
      <c r="C105" s="517"/>
      <c r="D105" s="487"/>
      <c r="E105" s="456"/>
      <c r="F105" s="456"/>
      <c r="G105" s="475"/>
      <c r="H105" s="464"/>
      <c r="I105" s="464"/>
      <c r="J105" s="475">
        <f>SUM(J7:J104)</f>
        <v>0</v>
      </c>
      <c r="K105" s="475">
        <f>SUM(K7:K104)</f>
        <v>0</v>
      </c>
      <c r="L105" s="475">
        <f>SUM(L7:L104,0)</f>
        <v>0</v>
      </c>
      <c r="M105" s="475"/>
      <c r="N105" s="475">
        <f>SUM(N7:N104,0)</f>
        <v>0</v>
      </c>
      <c r="O105" s="475">
        <f>L105-J105</f>
        <v>0</v>
      </c>
      <c r="P105" s="475">
        <f t="shared" ref="P105:P107" si="7">N105-K105</f>
        <v>0</v>
      </c>
      <c r="Q105" s="475" t="str">
        <f>IF(K105=0,"",ROUND(P105/K105*100,0))</f>
        <v/>
      </c>
      <c r="R105" s="457"/>
    </row>
    <row r="106" spans="1:18" s="451" customFormat="1" ht="16.5" customHeight="1">
      <c r="A106" s="626" t="s">
        <v>492</v>
      </c>
      <c r="B106" s="626"/>
      <c r="C106" s="626"/>
      <c r="D106" s="464"/>
      <c r="E106" s="464"/>
      <c r="F106" s="464"/>
      <c r="G106" s="464"/>
      <c r="H106" s="464"/>
      <c r="I106" s="464"/>
      <c r="J106" s="475"/>
      <c r="K106" s="475"/>
      <c r="L106" s="475"/>
      <c r="M106" s="475"/>
      <c r="N106" s="475"/>
      <c r="O106" s="475">
        <f>L106-J106</f>
        <v>0</v>
      </c>
      <c r="P106" s="475">
        <f t="shared" si="7"/>
        <v>0</v>
      </c>
      <c r="Q106" s="475" t="str">
        <f>IF(K106=0,"",ROUND(P106/K106*100,2))</f>
        <v/>
      </c>
      <c r="R106" s="455"/>
    </row>
    <row r="107" spans="1:18" s="451" customFormat="1" ht="16.5" customHeight="1">
      <c r="A107" s="517" t="s">
        <v>334</v>
      </c>
      <c r="B107" s="517"/>
      <c r="C107" s="517"/>
      <c r="D107" s="487"/>
      <c r="E107" s="456"/>
      <c r="F107" s="456"/>
      <c r="G107" s="458"/>
      <c r="H107" s="464"/>
      <c r="I107" s="464"/>
      <c r="J107" s="475">
        <f>J105-J106</f>
        <v>0</v>
      </c>
      <c r="K107" s="475">
        <f>K105-K106</f>
        <v>0</v>
      </c>
      <c r="L107" s="475">
        <f>ROUND(L105-L106,0)</f>
        <v>0</v>
      </c>
      <c r="M107" s="475"/>
      <c r="N107" s="475">
        <f>ROUND(N105-N106,0)</f>
        <v>0</v>
      </c>
      <c r="O107" s="475">
        <f>L107-J107</f>
        <v>0</v>
      </c>
      <c r="P107" s="475">
        <f t="shared" si="7"/>
        <v>0</v>
      </c>
      <c r="Q107" s="475" t="str">
        <f>IF(K107=0,"",ROUND(P107/K107*100,0))</f>
        <v/>
      </c>
      <c r="R107" s="457"/>
    </row>
    <row r="108" spans="1:18" ht="15.75" customHeight="1">
      <c r="A108" s="459"/>
      <c r="B108" s="459"/>
      <c r="C108" s="459"/>
      <c r="D108" s="459"/>
      <c r="E108" s="469"/>
      <c r="F108" s="469"/>
      <c r="G108" s="469"/>
      <c r="H108" s="469"/>
      <c r="I108" s="469"/>
      <c r="J108" s="469"/>
      <c r="K108" s="469"/>
      <c r="L108" s="469"/>
      <c r="M108" s="469"/>
      <c r="N108" s="469"/>
      <c r="O108" s="469"/>
      <c r="P108" s="469"/>
      <c r="Q108" s="469"/>
      <c r="R108" s="469"/>
    </row>
    <row r="109" spans="1:18" ht="15.75" customHeight="1">
      <c r="A109" s="460"/>
      <c r="B109" s="469"/>
      <c r="C109" s="469"/>
      <c r="D109" s="469"/>
      <c r="E109" s="469"/>
      <c r="F109" s="469"/>
      <c r="G109" s="469"/>
      <c r="H109" s="469"/>
      <c r="I109" s="469"/>
      <c r="J109" s="469"/>
      <c r="K109" s="469">
        <v>497149.06</v>
      </c>
      <c r="L109" s="469"/>
      <c r="M109" s="469"/>
      <c r="N109" s="469"/>
      <c r="O109" s="469"/>
      <c r="P109" s="474"/>
    </row>
    <row r="110" spans="1:18" ht="15.75" customHeight="1">
      <c r="A110" s="469"/>
      <c r="B110" s="469"/>
      <c r="C110" s="469"/>
      <c r="D110" s="469"/>
      <c r="E110" s="469"/>
      <c r="F110" s="469"/>
      <c r="G110" s="469"/>
      <c r="H110" s="469"/>
      <c r="I110" s="469"/>
      <c r="J110" s="469"/>
      <c r="K110" s="461">
        <f>K107-K109</f>
        <v>-497149.1</v>
      </c>
      <c r="L110" s="469"/>
      <c r="M110" s="469"/>
      <c r="N110" s="469"/>
      <c r="O110" s="469"/>
      <c r="P110" s="474"/>
    </row>
    <row r="111" spans="1:18" ht="15.75" customHeight="1">
      <c r="A111" s="469"/>
      <c r="B111" s="469"/>
      <c r="C111" s="469"/>
      <c r="D111" s="469"/>
      <c r="E111" s="469"/>
      <c r="F111" s="469"/>
      <c r="G111" s="469"/>
      <c r="H111" s="469"/>
      <c r="I111" s="469"/>
      <c r="J111" s="469"/>
      <c r="K111" s="469"/>
      <c r="L111" s="469"/>
      <c r="M111" s="469"/>
      <c r="N111" s="469"/>
      <c r="O111" s="469"/>
      <c r="P111" s="474"/>
    </row>
    <row r="112" spans="1:18" ht="15.75" customHeight="1">
      <c r="A112" s="469"/>
      <c r="B112" s="469"/>
      <c r="C112" s="469"/>
      <c r="D112" s="469"/>
      <c r="E112" s="469"/>
      <c r="F112" s="469"/>
      <c r="G112" s="469"/>
      <c r="H112" s="469"/>
      <c r="I112" s="469"/>
      <c r="J112" s="469"/>
      <c r="K112" s="469"/>
      <c r="L112" s="469"/>
      <c r="M112" s="469"/>
      <c r="N112" s="469"/>
      <c r="O112" s="469"/>
      <c r="P112" s="474"/>
    </row>
    <row r="113" spans="1:16" ht="15.75" customHeight="1">
      <c r="A113" s="469"/>
      <c r="B113" s="469"/>
      <c r="C113" s="469"/>
      <c r="D113" s="469"/>
      <c r="E113" s="469"/>
      <c r="F113" s="469"/>
      <c r="G113" s="469"/>
      <c r="H113" s="469"/>
      <c r="I113" s="469"/>
      <c r="J113" s="469"/>
      <c r="K113" s="469"/>
      <c r="L113" s="469"/>
      <c r="M113" s="469"/>
      <c r="N113" s="469"/>
      <c r="O113" s="469"/>
      <c r="P113" s="474"/>
    </row>
    <row r="114" spans="1:16" ht="15.75" customHeight="1">
      <c r="A114" s="469"/>
      <c r="B114" s="469"/>
      <c r="C114" s="469"/>
      <c r="D114" s="469"/>
      <c r="E114" s="469"/>
      <c r="F114" s="469"/>
      <c r="G114" s="469"/>
      <c r="H114" s="469"/>
      <c r="I114" s="469"/>
      <c r="J114" s="469"/>
      <c r="K114" s="469"/>
      <c r="L114" s="469">
        <f>97+26+1</f>
        <v>124</v>
      </c>
      <c r="M114" s="469"/>
      <c r="N114" s="469"/>
      <c r="O114" s="469"/>
      <c r="P114" s="474"/>
    </row>
    <row r="115" spans="1:16" ht="15.75" customHeight="1">
      <c r="A115" s="469"/>
      <c r="B115" s="469"/>
      <c r="C115" s="469"/>
      <c r="D115" s="469"/>
      <c r="E115" s="469"/>
      <c r="F115" s="469"/>
      <c r="G115" s="469"/>
      <c r="H115" s="469"/>
      <c r="I115" s="469"/>
      <c r="J115" s="469"/>
      <c r="K115" s="469"/>
      <c r="L115" s="469"/>
      <c r="M115" s="469"/>
      <c r="N115" s="469"/>
      <c r="O115" s="469"/>
      <c r="P115" s="474"/>
    </row>
    <row r="116" spans="1:16" ht="15.75" customHeight="1">
      <c r="A116" s="469"/>
      <c r="B116" s="469"/>
      <c r="C116" s="469"/>
      <c r="D116" s="469"/>
      <c r="E116" s="469"/>
      <c r="F116" s="469"/>
      <c r="G116" s="469"/>
      <c r="H116" s="469"/>
      <c r="I116" s="469"/>
      <c r="J116" s="469"/>
      <c r="K116" s="469"/>
      <c r="L116" s="469"/>
      <c r="M116" s="469"/>
      <c r="N116" s="469"/>
      <c r="O116" s="469"/>
      <c r="P116" s="474"/>
    </row>
    <row r="117" spans="1:16" ht="15.75" customHeight="1">
      <c r="A117" s="469"/>
      <c r="B117" s="469"/>
      <c r="C117" s="469"/>
      <c r="D117" s="469"/>
      <c r="E117" s="469"/>
      <c r="F117" s="469"/>
      <c r="G117" s="469"/>
      <c r="H117" s="469"/>
      <c r="I117" s="469"/>
      <c r="J117" s="469"/>
      <c r="K117" s="469"/>
      <c r="L117" s="469"/>
      <c r="M117" s="469"/>
      <c r="N117" s="469"/>
      <c r="O117" s="469"/>
      <c r="P117" s="474"/>
    </row>
    <row r="118" spans="1:16" ht="15.75" customHeight="1">
      <c r="A118" s="469"/>
      <c r="B118" s="469"/>
      <c r="C118" s="469"/>
      <c r="D118" s="469"/>
      <c r="E118" s="469"/>
      <c r="F118" s="469"/>
      <c r="G118" s="469"/>
      <c r="H118" s="469"/>
      <c r="I118" s="469"/>
      <c r="J118" s="469"/>
      <c r="K118" s="469"/>
      <c r="L118" s="469"/>
      <c r="M118" s="469"/>
      <c r="N118" s="469"/>
      <c r="O118" s="469"/>
      <c r="P118" s="474"/>
    </row>
    <row r="119" spans="1:16" ht="15.75" customHeight="1">
      <c r="A119" s="469"/>
      <c r="B119" s="469"/>
      <c r="C119" s="469"/>
      <c r="D119" s="469"/>
      <c r="E119" s="469"/>
      <c r="F119" s="469"/>
      <c r="G119" s="469"/>
      <c r="H119" s="469"/>
      <c r="I119" s="469"/>
      <c r="J119" s="469"/>
      <c r="K119" s="469"/>
      <c r="L119" s="469"/>
      <c r="M119" s="469"/>
      <c r="N119" s="469"/>
      <c r="O119" s="469"/>
      <c r="P119" s="474"/>
    </row>
    <row r="120" spans="1:16" ht="15.75" customHeight="1">
      <c r="A120" s="469"/>
      <c r="B120" s="469"/>
      <c r="C120" s="469"/>
      <c r="D120" s="469"/>
      <c r="E120" s="469"/>
      <c r="F120" s="469"/>
      <c r="G120" s="469"/>
      <c r="H120" s="469"/>
      <c r="I120" s="469"/>
      <c r="J120" s="469"/>
      <c r="K120" s="469"/>
      <c r="L120" s="469"/>
      <c r="M120" s="469"/>
      <c r="N120" s="469"/>
      <c r="O120" s="469"/>
      <c r="P120" s="474"/>
    </row>
    <row r="121" spans="1:16" ht="15.75" customHeight="1">
      <c r="A121" s="469"/>
      <c r="B121" s="469"/>
      <c r="C121" s="469"/>
      <c r="D121" s="469"/>
      <c r="E121" s="469"/>
      <c r="F121" s="469"/>
      <c r="G121" s="469"/>
      <c r="H121" s="469"/>
      <c r="I121" s="469"/>
      <c r="J121" s="469"/>
      <c r="K121" s="469"/>
      <c r="L121" s="469"/>
      <c r="M121" s="469"/>
      <c r="N121" s="469"/>
      <c r="O121" s="469"/>
      <c r="P121" s="474"/>
    </row>
    <row r="122" spans="1:16" ht="15.75" customHeight="1">
      <c r="A122" s="469"/>
      <c r="B122" s="469"/>
      <c r="C122" s="469"/>
      <c r="D122" s="469"/>
      <c r="E122" s="469"/>
      <c r="F122" s="469"/>
      <c r="G122" s="469"/>
      <c r="H122" s="469"/>
      <c r="I122" s="469"/>
      <c r="J122" s="469"/>
      <c r="K122" s="469"/>
      <c r="L122" s="469"/>
      <c r="M122" s="469"/>
      <c r="N122" s="469"/>
      <c r="O122" s="469"/>
      <c r="P122" s="474"/>
    </row>
    <row r="123" spans="1:16" ht="15.75" customHeight="1">
      <c r="A123" s="469"/>
      <c r="B123" s="469"/>
      <c r="C123" s="469"/>
      <c r="D123" s="469"/>
      <c r="E123" s="469"/>
      <c r="F123" s="469"/>
      <c r="G123" s="469"/>
      <c r="H123" s="469"/>
      <c r="I123" s="469"/>
      <c r="J123" s="469"/>
      <c r="K123" s="469"/>
      <c r="L123" s="469"/>
      <c r="M123" s="469"/>
      <c r="N123" s="469"/>
      <c r="O123" s="469"/>
      <c r="P123" s="474"/>
    </row>
    <row r="124" spans="1:16" ht="15.75" customHeight="1">
      <c r="A124" s="469"/>
      <c r="B124" s="469"/>
      <c r="C124" s="469"/>
      <c r="D124" s="469"/>
      <c r="E124" s="469"/>
      <c r="F124" s="469"/>
      <c r="G124" s="469"/>
      <c r="H124" s="469"/>
      <c r="I124" s="469"/>
      <c r="J124" s="469"/>
      <c r="K124" s="469"/>
      <c r="L124" s="469"/>
      <c r="M124" s="469"/>
      <c r="N124" s="469"/>
      <c r="O124" s="469"/>
      <c r="P124" s="474"/>
    </row>
    <row r="125" spans="1:16" ht="15.75" customHeight="1">
      <c r="A125" s="469"/>
      <c r="B125" s="469"/>
      <c r="C125" s="469"/>
      <c r="D125" s="469"/>
      <c r="E125" s="469"/>
      <c r="F125" s="469"/>
      <c r="G125" s="469"/>
      <c r="H125" s="469"/>
      <c r="I125" s="469"/>
      <c r="J125" s="469"/>
      <c r="K125" s="469"/>
      <c r="L125" s="469"/>
      <c r="M125" s="469"/>
      <c r="N125" s="469"/>
      <c r="O125" s="469"/>
      <c r="P125" s="474"/>
    </row>
    <row r="126" spans="1:16" ht="15.75" customHeight="1">
      <c r="A126" s="469"/>
      <c r="B126" s="469"/>
      <c r="C126" s="469"/>
      <c r="D126" s="469"/>
      <c r="E126" s="469"/>
      <c r="F126" s="469"/>
      <c r="G126" s="469"/>
      <c r="H126" s="469"/>
      <c r="I126" s="469"/>
      <c r="J126" s="469"/>
      <c r="K126" s="469"/>
      <c r="L126" s="469"/>
      <c r="M126" s="469"/>
      <c r="N126" s="469"/>
      <c r="O126" s="469"/>
      <c r="P126" s="474"/>
    </row>
    <row r="127" spans="1:16" ht="15.75" customHeight="1">
      <c r="A127" s="469"/>
      <c r="B127" s="469"/>
      <c r="C127" s="469"/>
      <c r="D127" s="469"/>
      <c r="E127" s="469"/>
      <c r="F127" s="469"/>
      <c r="G127" s="469"/>
      <c r="H127" s="469"/>
      <c r="I127" s="469"/>
      <c r="J127" s="469"/>
      <c r="K127" s="469"/>
      <c r="L127" s="469"/>
      <c r="M127" s="469"/>
      <c r="N127" s="469"/>
      <c r="O127" s="469"/>
      <c r="P127" s="474"/>
    </row>
    <row r="128" spans="1:16" ht="15.75" customHeight="1">
      <c r="A128" s="469"/>
      <c r="B128" s="469"/>
      <c r="C128" s="469"/>
      <c r="D128" s="469"/>
      <c r="E128" s="469"/>
      <c r="F128" s="469"/>
      <c r="G128" s="469"/>
      <c r="H128" s="469"/>
      <c r="I128" s="469"/>
      <c r="J128" s="469"/>
      <c r="K128" s="469"/>
      <c r="L128" s="469"/>
      <c r="M128" s="469"/>
      <c r="N128" s="469"/>
      <c r="O128" s="469"/>
      <c r="P128" s="474"/>
    </row>
    <row r="129" spans="1:16" ht="15.75" customHeight="1">
      <c r="A129" s="469"/>
      <c r="B129" s="469"/>
      <c r="C129" s="469"/>
      <c r="D129" s="469"/>
      <c r="E129" s="469"/>
      <c r="F129" s="469"/>
      <c r="G129" s="469"/>
      <c r="H129" s="469"/>
      <c r="I129" s="469"/>
      <c r="J129" s="469"/>
      <c r="K129" s="469"/>
      <c r="L129" s="469"/>
      <c r="M129" s="469"/>
      <c r="N129" s="469"/>
      <c r="O129" s="469"/>
      <c r="P129" s="474"/>
    </row>
    <row r="130" spans="1:16" ht="15.75" customHeight="1">
      <c r="A130" s="469"/>
      <c r="B130" s="469"/>
      <c r="C130" s="469"/>
      <c r="D130" s="469"/>
      <c r="E130" s="469"/>
      <c r="F130" s="469"/>
      <c r="G130" s="469"/>
      <c r="H130" s="469"/>
      <c r="I130" s="469"/>
      <c r="J130" s="469"/>
      <c r="K130" s="469"/>
      <c r="L130" s="469"/>
      <c r="M130" s="469"/>
      <c r="N130" s="469"/>
      <c r="O130" s="469"/>
      <c r="P130" s="474"/>
    </row>
    <row r="131" spans="1:16" ht="15.75" customHeight="1">
      <c r="A131" s="469"/>
      <c r="B131" s="469"/>
      <c r="C131" s="469"/>
      <c r="D131" s="469"/>
      <c r="E131" s="469"/>
      <c r="F131" s="469"/>
      <c r="G131" s="469"/>
      <c r="H131" s="469"/>
      <c r="I131" s="469"/>
      <c r="J131" s="469"/>
      <c r="K131" s="469"/>
      <c r="L131" s="469"/>
      <c r="M131" s="469"/>
      <c r="N131" s="469"/>
      <c r="O131" s="469"/>
      <c r="P131" s="474"/>
    </row>
    <row r="132" spans="1:16" ht="15.75" customHeight="1">
      <c r="A132" s="469"/>
      <c r="B132" s="469"/>
      <c r="C132" s="469"/>
      <c r="D132" s="469"/>
      <c r="E132" s="469"/>
      <c r="F132" s="469"/>
      <c r="G132" s="469"/>
      <c r="H132" s="469"/>
      <c r="I132" s="469"/>
      <c r="J132" s="469"/>
      <c r="K132" s="469"/>
      <c r="L132" s="469"/>
      <c r="M132" s="469"/>
      <c r="N132" s="469"/>
      <c r="O132" s="469"/>
      <c r="P132" s="474"/>
    </row>
    <row r="133" spans="1:16" ht="15.75" customHeight="1">
      <c r="A133" s="469"/>
      <c r="B133" s="469"/>
      <c r="C133" s="469"/>
      <c r="D133" s="469"/>
      <c r="E133" s="469"/>
      <c r="F133" s="469"/>
      <c r="G133" s="469"/>
      <c r="H133" s="469"/>
      <c r="I133" s="469"/>
      <c r="J133" s="469"/>
      <c r="K133" s="469"/>
      <c r="L133" s="469"/>
      <c r="M133" s="469"/>
      <c r="N133" s="469"/>
      <c r="O133" s="469"/>
      <c r="P133" s="474"/>
    </row>
    <row r="134" spans="1:16" ht="15.75" customHeight="1">
      <c r="A134" s="469"/>
      <c r="B134" s="469"/>
      <c r="C134" s="469"/>
      <c r="D134" s="469"/>
      <c r="E134" s="469"/>
      <c r="F134" s="469"/>
      <c r="G134" s="469"/>
      <c r="H134" s="469"/>
      <c r="I134" s="469"/>
      <c r="J134" s="469"/>
      <c r="K134" s="469"/>
      <c r="L134" s="469"/>
      <c r="M134" s="469"/>
      <c r="N134" s="469"/>
      <c r="O134" s="469"/>
      <c r="P134" s="474"/>
    </row>
    <row r="135" spans="1:16" ht="15.75" customHeight="1">
      <c r="A135" s="469"/>
      <c r="B135" s="469"/>
      <c r="C135" s="469"/>
      <c r="D135" s="469"/>
      <c r="E135" s="469"/>
      <c r="F135" s="469"/>
      <c r="G135" s="469"/>
      <c r="H135" s="469"/>
      <c r="I135" s="469"/>
      <c r="J135" s="469"/>
      <c r="K135" s="469"/>
      <c r="L135" s="469"/>
      <c r="M135" s="469"/>
      <c r="N135" s="469"/>
      <c r="O135" s="469"/>
      <c r="P135" s="474"/>
    </row>
    <row r="136" spans="1:16" ht="15.75" customHeight="1">
      <c r="A136" s="469"/>
      <c r="B136" s="469"/>
      <c r="C136" s="469"/>
      <c r="D136" s="469"/>
      <c r="E136" s="469"/>
      <c r="F136" s="469"/>
      <c r="G136" s="469"/>
      <c r="H136" s="469"/>
      <c r="I136" s="469"/>
      <c r="J136" s="469"/>
      <c r="K136" s="469"/>
      <c r="L136" s="469"/>
      <c r="M136" s="469"/>
      <c r="N136" s="469"/>
      <c r="O136" s="469"/>
      <c r="P136" s="474"/>
    </row>
    <row r="137" spans="1:16" ht="15.75" customHeight="1">
      <c r="A137" s="469"/>
      <c r="B137" s="469"/>
      <c r="C137" s="469"/>
      <c r="D137" s="469"/>
      <c r="E137" s="469"/>
      <c r="F137" s="469"/>
      <c r="G137" s="469"/>
      <c r="H137" s="469"/>
      <c r="I137" s="469"/>
      <c r="J137" s="469"/>
      <c r="K137" s="469"/>
      <c r="L137" s="469"/>
      <c r="M137" s="469"/>
      <c r="N137" s="469"/>
      <c r="O137" s="469"/>
      <c r="P137" s="474"/>
    </row>
    <row r="138" spans="1:16" ht="15.75" customHeight="1">
      <c r="A138" s="469"/>
      <c r="B138" s="469"/>
      <c r="C138" s="469"/>
      <c r="D138" s="469"/>
      <c r="E138" s="469"/>
      <c r="F138" s="469"/>
      <c r="G138" s="469"/>
      <c r="H138" s="469"/>
      <c r="I138" s="469"/>
      <c r="J138" s="469"/>
      <c r="K138" s="469"/>
      <c r="L138" s="469"/>
      <c r="M138" s="469"/>
      <c r="N138" s="469"/>
      <c r="O138" s="469"/>
      <c r="P138" s="474"/>
    </row>
    <row r="139" spans="1:16" ht="15.75" customHeight="1">
      <c r="A139" s="469"/>
      <c r="B139" s="469"/>
      <c r="C139" s="469"/>
      <c r="D139" s="469"/>
      <c r="E139" s="469"/>
      <c r="F139" s="469"/>
      <c r="G139" s="469"/>
      <c r="H139" s="469"/>
      <c r="I139" s="469"/>
      <c r="J139" s="469"/>
      <c r="K139" s="469"/>
      <c r="L139" s="469"/>
      <c r="M139" s="469"/>
      <c r="N139" s="469"/>
      <c r="O139" s="469"/>
      <c r="P139" s="474"/>
    </row>
    <row r="140" spans="1:16" ht="15.75" customHeight="1">
      <c r="A140" s="469"/>
      <c r="B140" s="469"/>
      <c r="C140" s="469"/>
      <c r="D140" s="469"/>
      <c r="E140" s="469"/>
      <c r="F140" s="469"/>
      <c r="G140" s="469"/>
      <c r="H140" s="469"/>
      <c r="I140" s="469"/>
      <c r="J140" s="469"/>
      <c r="K140" s="469"/>
      <c r="L140" s="469"/>
      <c r="M140" s="469"/>
      <c r="N140" s="469"/>
      <c r="O140" s="469"/>
      <c r="P140" s="474"/>
    </row>
    <row r="141" spans="1:16" ht="15.75" customHeight="1">
      <c r="A141" s="469"/>
      <c r="B141" s="469"/>
      <c r="C141" s="469"/>
      <c r="D141" s="469"/>
      <c r="E141" s="469"/>
      <c r="F141" s="469"/>
      <c r="G141" s="469"/>
      <c r="H141" s="469"/>
      <c r="I141" s="469"/>
      <c r="J141" s="469"/>
      <c r="K141" s="469"/>
      <c r="L141" s="469"/>
      <c r="M141" s="469"/>
      <c r="N141" s="469"/>
      <c r="O141" s="469"/>
      <c r="P141" s="474"/>
    </row>
    <row r="142" spans="1:16" ht="15.75" customHeight="1">
      <c r="A142" s="469"/>
      <c r="B142" s="469"/>
      <c r="C142" s="469"/>
      <c r="D142" s="469"/>
      <c r="E142" s="469"/>
      <c r="F142" s="469"/>
      <c r="G142" s="469"/>
      <c r="H142" s="469"/>
      <c r="I142" s="469"/>
      <c r="J142" s="469"/>
      <c r="K142" s="469"/>
      <c r="L142" s="469"/>
      <c r="M142" s="469"/>
      <c r="N142" s="469"/>
      <c r="O142" s="469"/>
      <c r="P142" s="474"/>
    </row>
    <row r="143" spans="1:16" ht="15.75" customHeight="1">
      <c r="A143" s="469"/>
      <c r="B143" s="469"/>
      <c r="C143" s="469"/>
      <c r="D143" s="469"/>
      <c r="E143" s="469"/>
      <c r="F143" s="469"/>
      <c r="G143" s="469"/>
      <c r="H143" s="469"/>
      <c r="I143" s="469"/>
      <c r="J143" s="469"/>
      <c r="K143" s="469"/>
      <c r="L143" s="469"/>
      <c r="M143" s="469"/>
      <c r="N143" s="469"/>
      <c r="O143" s="469"/>
      <c r="P143" s="474"/>
    </row>
    <row r="144" spans="1:16" ht="15.75" customHeight="1">
      <c r="A144" s="469"/>
      <c r="B144" s="469"/>
      <c r="C144" s="469"/>
      <c r="D144" s="469"/>
      <c r="E144" s="469"/>
      <c r="F144" s="469"/>
      <c r="G144" s="469"/>
      <c r="H144" s="469"/>
      <c r="I144" s="469"/>
      <c r="J144" s="469"/>
      <c r="K144" s="469"/>
      <c r="L144" s="469"/>
      <c r="M144" s="469"/>
      <c r="N144" s="469"/>
      <c r="O144" s="469"/>
      <c r="P144" s="474"/>
    </row>
    <row r="145" spans="1:16" ht="15.75" customHeight="1">
      <c r="A145" s="469"/>
      <c r="B145" s="469"/>
      <c r="C145" s="469"/>
      <c r="D145" s="469"/>
      <c r="E145" s="469"/>
      <c r="F145" s="469"/>
      <c r="G145" s="469"/>
      <c r="H145" s="469"/>
      <c r="I145" s="469"/>
      <c r="J145" s="469"/>
      <c r="K145" s="469"/>
      <c r="L145" s="469"/>
      <c r="M145" s="469"/>
      <c r="N145" s="469"/>
      <c r="O145" s="469"/>
      <c r="P145" s="474"/>
    </row>
    <row r="146" spans="1:16" ht="15.75" customHeight="1">
      <c r="A146" s="469"/>
      <c r="B146" s="469"/>
      <c r="C146" s="469"/>
      <c r="D146" s="469"/>
      <c r="E146" s="469"/>
      <c r="F146" s="469"/>
      <c r="G146" s="469"/>
      <c r="H146" s="469"/>
      <c r="I146" s="469"/>
      <c r="J146" s="469"/>
      <c r="K146" s="469"/>
      <c r="L146" s="469"/>
      <c r="M146" s="469"/>
      <c r="N146" s="469"/>
      <c r="O146" s="469"/>
      <c r="P146" s="474"/>
    </row>
    <row r="147" spans="1:16" ht="15.75" customHeight="1">
      <c r="A147" s="469"/>
      <c r="B147" s="469"/>
      <c r="C147" s="469"/>
      <c r="D147" s="469"/>
      <c r="E147" s="469"/>
      <c r="F147" s="469"/>
      <c r="G147" s="469"/>
      <c r="H147" s="469"/>
      <c r="I147" s="469"/>
      <c r="J147" s="469"/>
      <c r="K147" s="469"/>
      <c r="L147" s="469"/>
      <c r="M147" s="469"/>
      <c r="N147" s="469"/>
      <c r="O147" s="469"/>
      <c r="P147" s="474"/>
    </row>
    <row r="148" spans="1:16" ht="15.75" customHeight="1">
      <c r="A148" s="469"/>
      <c r="B148" s="469"/>
      <c r="C148" s="469"/>
      <c r="D148" s="469"/>
      <c r="E148" s="469"/>
      <c r="F148" s="469"/>
      <c r="G148" s="469"/>
      <c r="H148" s="469"/>
      <c r="I148" s="469"/>
      <c r="J148" s="469"/>
      <c r="K148" s="469"/>
      <c r="L148" s="469"/>
      <c r="M148" s="469"/>
      <c r="N148" s="469"/>
      <c r="O148" s="469"/>
      <c r="P148" s="474"/>
    </row>
    <row r="149" spans="1:16" ht="15.75" customHeight="1">
      <c r="A149" s="469"/>
      <c r="B149" s="469"/>
      <c r="C149" s="469"/>
      <c r="D149" s="469"/>
      <c r="E149" s="469"/>
      <c r="F149" s="469"/>
      <c r="G149" s="469"/>
      <c r="H149" s="469"/>
      <c r="I149" s="469"/>
      <c r="J149" s="469"/>
      <c r="K149" s="469"/>
      <c r="L149" s="469"/>
      <c r="M149" s="469"/>
      <c r="N149" s="469"/>
      <c r="O149" s="469"/>
      <c r="P149" s="474"/>
    </row>
    <row r="150" spans="1:16" ht="15.75" customHeight="1">
      <c r="A150" s="469"/>
      <c r="B150" s="469"/>
      <c r="C150" s="469"/>
      <c r="D150" s="469"/>
      <c r="E150" s="469"/>
      <c r="F150" s="469"/>
      <c r="G150" s="469"/>
      <c r="H150" s="469"/>
      <c r="I150" s="469"/>
      <c r="J150" s="469"/>
      <c r="K150" s="469"/>
      <c r="L150" s="469"/>
      <c r="M150" s="469"/>
      <c r="N150" s="469"/>
      <c r="O150" s="469"/>
      <c r="P150" s="474"/>
    </row>
    <row r="151" spans="1:16" ht="15.75" customHeight="1">
      <c r="A151" s="472"/>
      <c r="B151" s="472"/>
      <c r="C151" s="472"/>
      <c r="D151" s="472"/>
      <c r="E151" s="472"/>
      <c r="F151" s="472"/>
      <c r="G151" s="472"/>
      <c r="H151" s="472"/>
      <c r="I151" s="472"/>
      <c r="J151" s="472"/>
      <c r="K151" s="472"/>
      <c r="L151" s="472"/>
      <c r="M151" s="472"/>
      <c r="N151" s="472"/>
      <c r="O151" s="472"/>
      <c r="P151" s="474"/>
    </row>
    <row r="152" spans="1:16" ht="15.75" customHeight="1">
      <c r="A152" s="472"/>
      <c r="B152" s="472"/>
      <c r="C152" s="472"/>
      <c r="D152" s="472"/>
      <c r="E152" s="472"/>
      <c r="F152" s="472"/>
      <c r="G152" s="472"/>
      <c r="H152" s="472"/>
      <c r="I152" s="472"/>
      <c r="J152" s="472"/>
      <c r="K152" s="472"/>
      <c r="L152" s="472"/>
      <c r="M152" s="472"/>
      <c r="N152" s="472"/>
      <c r="O152" s="472"/>
      <c r="P152" s="474"/>
    </row>
    <row r="153" spans="1:16" ht="15.75" customHeight="1">
      <c r="A153" s="472"/>
      <c r="B153" s="472"/>
      <c r="C153" s="472"/>
      <c r="D153" s="472"/>
      <c r="E153" s="472"/>
      <c r="F153" s="472"/>
      <c r="G153" s="472"/>
      <c r="H153" s="472"/>
      <c r="I153" s="472"/>
      <c r="J153" s="472"/>
      <c r="K153" s="472"/>
      <c r="L153" s="472"/>
      <c r="M153" s="472"/>
      <c r="N153" s="472"/>
      <c r="O153" s="472"/>
      <c r="P153" s="474"/>
    </row>
    <row r="154" spans="1:16" ht="15.75" customHeight="1">
      <c r="A154" s="472"/>
      <c r="B154" s="472"/>
      <c r="C154" s="472"/>
      <c r="D154" s="472"/>
      <c r="E154" s="472"/>
      <c r="F154" s="472"/>
      <c r="G154" s="472"/>
      <c r="H154" s="472"/>
      <c r="I154" s="472"/>
      <c r="J154" s="472"/>
      <c r="K154" s="472"/>
      <c r="L154" s="472"/>
      <c r="M154" s="472"/>
      <c r="N154" s="472"/>
      <c r="O154" s="472"/>
      <c r="P154" s="474"/>
    </row>
    <row r="155" spans="1:16" ht="15.75" customHeight="1">
      <c r="A155" s="472"/>
      <c r="B155" s="472"/>
      <c r="C155" s="472"/>
      <c r="D155" s="472"/>
      <c r="E155" s="472"/>
      <c r="F155" s="472"/>
      <c r="G155" s="472"/>
      <c r="H155" s="472"/>
      <c r="I155" s="472"/>
      <c r="J155" s="472"/>
      <c r="K155" s="472"/>
      <c r="L155" s="472"/>
      <c r="M155" s="472"/>
      <c r="N155" s="472"/>
      <c r="O155" s="472"/>
      <c r="P155" s="474"/>
    </row>
    <row r="156" spans="1:16" ht="15.75" customHeight="1">
      <c r="A156" s="468"/>
      <c r="B156" s="468"/>
      <c r="C156" s="468"/>
      <c r="D156" s="468"/>
      <c r="E156" s="468"/>
      <c r="F156" s="468"/>
      <c r="G156" s="468"/>
      <c r="H156" s="468"/>
      <c r="I156" s="468"/>
      <c r="J156" s="468"/>
      <c r="K156" s="468"/>
      <c r="L156" s="468"/>
      <c r="M156" s="468"/>
      <c r="N156" s="468"/>
      <c r="O156" s="468"/>
    </row>
    <row r="157" spans="1:16" ht="15.75" customHeight="1">
      <c r="A157" s="468"/>
      <c r="B157" s="468"/>
      <c r="C157" s="468"/>
      <c r="D157" s="468"/>
      <c r="E157" s="468"/>
      <c r="F157" s="468"/>
      <c r="G157" s="468"/>
      <c r="H157" s="468"/>
      <c r="I157" s="468"/>
      <c r="J157" s="468"/>
      <c r="K157" s="468"/>
      <c r="L157" s="468"/>
      <c r="M157" s="468"/>
      <c r="N157" s="468"/>
      <c r="O157" s="468"/>
    </row>
    <row r="158" spans="1:16" ht="15.75" customHeight="1">
      <c r="A158" s="468"/>
      <c r="B158" s="468"/>
      <c r="C158" s="468"/>
      <c r="D158" s="468"/>
      <c r="E158" s="468"/>
      <c r="F158" s="468"/>
      <c r="G158" s="468"/>
      <c r="H158" s="468"/>
      <c r="I158" s="468"/>
      <c r="J158" s="468"/>
      <c r="K158" s="468"/>
      <c r="L158" s="468"/>
      <c r="M158" s="468"/>
      <c r="N158" s="468"/>
      <c r="O158" s="468"/>
    </row>
    <row r="159" spans="1:16" ht="15.75" customHeight="1">
      <c r="A159" s="468"/>
      <c r="B159" s="468"/>
      <c r="C159" s="468"/>
      <c r="D159" s="468"/>
      <c r="E159" s="468"/>
      <c r="F159" s="468"/>
      <c r="G159" s="468"/>
      <c r="H159" s="468"/>
      <c r="I159" s="468"/>
      <c r="J159" s="468"/>
      <c r="K159" s="468"/>
      <c r="L159" s="468"/>
      <c r="M159" s="468"/>
      <c r="N159" s="468"/>
      <c r="O159" s="468"/>
    </row>
    <row r="160" spans="1:16" ht="15.75" customHeight="1">
      <c r="A160" s="468"/>
      <c r="B160" s="468"/>
      <c r="C160" s="468"/>
      <c r="D160" s="468"/>
      <c r="E160" s="468"/>
      <c r="F160" s="468"/>
      <c r="G160" s="468"/>
      <c r="H160" s="468"/>
      <c r="I160" s="468"/>
      <c r="J160" s="468"/>
      <c r="K160" s="468"/>
      <c r="L160" s="468"/>
      <c r="M160" s="468"/>
      <c r="N160" s="468"/>
      <c r="O160" s="468"/>
    </row>
    <row r="161" spans="1:15" ht="15.75" customHeight="1">
      <c r="A161" s="468"/>
      <c r="B161" s="468"/>
      <c r="C161" s="468"/>
      <c r="D161" s="468"/>
      <c r="E161" s="468"/>
      <c r="F161" s="468"/>
      <c r="G161" s="468"/>
      <c r="H161" s="468"/>
      <c r="I161" s="468"/>
      <c r="J161" s="468"/>
      <c r="K161" s="468"/>
      <c r="L161" s="468"/>
      <c r="M161" s="468"/>
      <c r="N161" s="468"/>
      <c r="O161" s="468"/>
    </row>
    <row r="162" spans="1:15" ht="15.75" customHeight="1">
      <c r="A162" s="468"/>
      <c r="B162" s="468"/>
      <c r="C162" s="468"/>
      <c r="D162" s="468"/>
      <c r="E162" s="468"/>
      <c r="F162" s="468"/>
      <c r="G162" s="468"/>
      <c r="H162" s="468"/>
      <c r="I162" s="468"/>
      <c r="J162" s="468"/>
      <c r="K162" s="468"/>
      <c r="L162" s="468"/>
      <c r="M162" s="468"/>
      <c r="N162" s="468"/>
      <c r="O162" s="468"/>
    </row>
    <row r="163" spans="1:15" ht="15.75" customHeight="1">
      <c r="A163" s="468"/>
      <c r="B163" s="468"/>
      <c r="C163" s="468"/>
      <c r="D163" s="468"/>
      <c r="E163" s="468"/>
      <c r="F163" s="468"/>
      <c r="G163" s="468"/>
      <c r="H163" s="468"/>
      <c r="I163" s="468"/>
      <c r="J163" s="468"/>
      <c r="K163" s="468"/>
      <c r="L163" s="468"/>
      <c r="M163" s="468"/>
      <c r="N163" s="468"/>
      <c r="O163" s="468"/>
    </row>
    <row r="164" spans="1:15" ht="15.75" customHeight="1">
      <c r="A164" s="468"/>
      <c r="B164" s="468"/>
      <c r="C164" s="468"/>
      <c r="D164" s="468"/>
      <c r="E164" s="468"/>
      <c r="F164" s="468"/>
      <c r="G164" s="468"/>
      <c r="H164" s="468"/>
      <c r="I164" s="468"/>
      <c r="J164" s="468"/>
      <c r="K164" s="468"/>
      <c r="L164" s="468"/>
      <c r="M164" s="468"/>
      <c r="N164" s="468"/>
      <c r="O164" s="468"/>
    </row>
    <row r="165" spans="1:15" ht="15.75" customHeight="1">
      <c r="A165" s="468"/>
      <c r="B165" s="468"/>
      <c r="C165" s="468"/>
      <c r="D165" s="468"/>
      <c r="E165" s="468"/>
      <c r="F165" s="468"/>
      <c r="G165" s="468"/>
      <c r="H165" s="468"/>
      <c r="I165" s="468"/>
      <c r="J165" s="468"/>
      <c r="K165" s="468"/>
      <c r="L165" s="468"/>
      <c r="M165" s="468"/>
      <c r="N165" s="468"/>
      <c r="O165" s="468"/>
    </row>
  </sheetData>
  <mergeCells count="59">
    <mergeCell ref="L45:L48"/>
    <mergeCell ref="N45:N48"/>
    <mergeCell ref="L19:L22"/>
    <mergeCell ref="N19:N22"/>
    <mergeCell ref="J37:J40"/>
    <mergeCell ref="J41:J44"/>
    <mergeCell ref="K37:K40"/>
    <mergeCell ref="K41:K44"/>
    <mergeCell ref="L37:L40"/>
    <mergeCell ref="L41:L44"/>
    <mergeCell ref="N37:N40"/>
    <mergeCell ref="N41:N44"/>
    <mergeCell ref="O53:O55"/>
    <mergeCell ref="P53:P55"/>
    <mergeCell ref="Q53:Q55"/>
    <mergeCell ref="L53:L55"/>
    <mergeCell ref="N53:N55"/>
    <mergeCell ref="R19:R24"/>
    <mergeCell ref="O45:O48"/>
    <mergeCell ref="P45:P48"/>
    <mergeCell ref="Q45:Q48"/>
    <mergeCell ref="O41:O44"/>
    <mergeCell ref="O19:O22"/>
    <mergeCell ref="P19:P22"/>
    <mergeCell ref="Q19:Q22"/>
    <mergeCell ref="O37:O40"/>
    <mergeCell ref="P37:P40"/>
    <mergeCell ref="Q37:Q40"/>
    <mergeCell ref="P41:P44"/>
    <mergeCell ref="Q41:Q44"/>
    <mergeCell ref="A105:C105"/>
    <mergeCell ref="B5:B6"/>
    <mergeCell ref="J53:J55"/>
    <mergeCell ref="K53:K55"/>
    <mergeCell ref="A107:C107"/>
    <mergeCell ref="A106:C106"/>
    <mergeCell ref="J45:J48"/>
    <mergeCell ref="K45:K48"/>
    <mergeCell ref="G5:G6"/>
    <mergeCell ref="F19:F22"/>
    <mergeCell ref="G19:G22"/>
    <mergeCell ref="K19:K22"/>
    <mergeCell ref="A5:A6"/>
    <mergeCell ref="C5:C6"/>
    <mergeCell ref="J19:J22"/>
    <mergeCell ref="D5:D6"/>
    <mergeCell ref="A1:R1"/>
    <mergeCell ref="L5:N5"/>
    <mergeCell ref="Q5:Q6"/>
    <mergeCell ref="E5:E6"/>
    <mergeCell ref="F5:F6"/>
    <mergeCell ref="J5:K5"/>
    <mergeCell ref="A2:R2"/>
    <mergeCell ref="R5:R6"/>
    <mergeCell ref="N3:R3"/>
    <mergeCell ref="M4:R4"/>
    <mergeCell ref="I5:I6"/>
    <mergeCell ref="H5:H6"/>
    <mergeCell ref="O5:P5"/>
  </mergeCells>
  <phoneticPr fontId="8" type="noConversion"/>
  <printOptions horizontalCentered="1"/>
  <pageMargins left="0.59055118110236227" right="0.59055118110236227" top="0.86614173228346458" bottom="0.86614173228346458" header="0.47244094488188981" footer="0.59055118110236227"/>
  <pageSetup paperSize="9" scale="83" fitToHeight="0" orientation="landscape" blackAndWhite="1" horizontalDpi="4294967292" r:id="rId1"/>
  <headerFooter scaleWithDoc="0">
    <oddFooter>&amp;L&amp;"宋体,常规"&amp;11被评估单位填表人：
填表日期：2015年  月&amp;R&amp;"宋体,常规"&amp;11评估人员：</oddFooter>
  </headerFooter>
  <rowBreaks count="3" manualBreakCount="3">
    <brk id="40" max="17" man="1"/>
    <brk id="68" max="17" man="1"/>
    <brk id="97" max="17"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R99"/>
  <sheetViews>
    <sheetView view="pageBreakPreview" zoomScaleNormal="100" zoomScaleSheetLayoutView="100" workbookViewId="0">
      <selection activeCell="N32" sqref="N32"/>
    </sheetView>
  </sheetViews>
  <sheetFormatPr defaultColWidth="8.75" defaultRowHeight="15.75"/>
  <cols>
    <col min="1" max="1" width="8.75" style="466"/>
    <col min="2" max="2" width="0" style="466" hidden="1" customWidth="1"/>
    <col min="3" max="3" width="13.375" style="466" bestFit="1" customWidth="1"/>
    <col min="4" max="4" width="8.75" style="466"/>
    <col min="5" max="5" width="0" style="466" hidden="1" customWidth="1"/>
    <col min="6" max="9" width="8.75" style="466"/>
    <col min="10" max="10" width="10.75" style="466" bestFit="1" customWidth="1"/>
    <col min="11" max="11" width="9.75" style="466" bestFit="1" customWidth="1"/>
    <col min="12" max="12" width="8.75" style="466" bestFit="1" customWidth="1"/>
    <col min="13" max="13" width="0" style="466" hidden="1" customWidth="1"/>
    <col min="14" max="14" width="8.75" style="466" bestFit="1" customWidth="1"/>
    <col min="15" max="15" width="10.875" style="466" bestFit="1" customWidth="1"/>
    <col min="16" max="16" width="9.875" style="466" bestFit="1" customWidth="1"/>
    <col min="17" max="17" width="7.375" style="466" bestFit="1" customWidth="1"/>
    <col min="18" max="16384" width="8.75" style="466"/>
  </cols>
  <sheetData>
    <row r="1" spans="1:18" ht="22.5">
      <c r="A1" s="610" t="s">
        <v>197</v>
      </c>
      <c r="B1" s="610"/>
      <c r="C1" s="610"/>
      <c r="D1" s="610"/>
      <c r="E1" s="610"/>
      <c r="F1" s="610"/>
      <c r="G1" s="610"/>
      <c r="H1" s="610"/>
      <c r="I1" s="610"/>
      <c r="J1" s="610"/>
      <c r="K1" s="610"/>
      <c r="L1" s="610"/>
      <c r="M1" s="610"/>
      <c r="N1" s="610"/>
      <c r="O1" s="610"/>
      <c r="P1" s="610"/>
      <c r="Q1" s="610"/>
      <c r="R1" s="610"/>
    </row>
    <row r="2" spans="1:18">
      <c r="A2" s="614" t="s">
        <v>976</v>
      </c>
      <c r="B2" s="614"/>
      <c r="C2" s="614"/>
      <c r="D2" s="614"/>
      <c r="E2" s="614"/>
      <c r="F2" s="614"/>
      <c r="G2" s="614"/>
      <c r="H2" s="615"/>
      <c r="I2" s="615"/>
      <c r="J2" s="615"/>
      <c r="K2" s="615"/>
      <c r="L2" s="615"/>
      <c r="M2" s="615"/>
      <c r="N2" s="615"/>
      <c r="O2" s="615"/>
      <c r="P2" s="616"/>
      <c r="Q2" s="616"/>
      <c r="R2" s="616"/>
    </row>
    <row r="3" spans="1:18">
      <c r="A3" s="462"/>
      <c r="B3" s="462"/>
      <c r="C3" s="462"/>
      <c r="D3" s="462"/>
      <c r="E3" s="462"/>
      <c r="F3" s="462"/>
      <c r="G3" s="462"/>
      <c r="H3" s="463"/>
      <c r="I3" s="463"/>
      <c r="J3" s="463"/>
      <c r="K3" s="463"/>
      <c r="L3" s="463"/>
      <c r="M3" s="463"/>
      <c r="N3" s="617" t="s">
        <v>490</v>
      </c>
      <c r="O3" s="617"/>
      <c r="P3" s="618"/>
      <c r="Q3" s="618"/>
      <c r="R3" s="618"/>
    </row>
    <row r="4" spans="1:18">
      <c r="A4" s="452" t="s">
        <v>977</v>
      </c>
      <c r="B4" s="467"/>
      <c r="C4" s="467"/>
      <c r="D4" s="467"/>
      <c r="E4" s="467"/>
      <c r="F4" s="467"/>
      <c r="G4" s="467"/>
      <c r="H4" s="467"/>
      <c r="I4" s="467"/>
      <c r="J4" s="467"/>
      <c r="K4" s="467"/>
      <c r="L4" s="467"/>
      <c r="M4" s="619" t="s">
        <v>291</v>
      </c>
      <c r="N4" s="619"/>
      <c r="O4" s="619"/>
      <c r="P4" s="620"/>
      <c r="Q4" s="620"/>
      <c r="R4" s="620"/>
    </row>
    <row r="5" spans="1:18">
      <c r="A5" s="517" t="s">
        <v>36</v>
      </c>
      <c r="B5" s="517" t="s">
        <v>491</v>
      </c>
      <c r="C5" s="517" t="s">
        <v>482</v>
      </c>
      <c r="D5" s="517" t="s">
        <v>159</v>
      </c>
      <c r="E5" s="517" t="s">
        <v>483</v>
      </c>
      <c r="F5" s="517" t="s">
        <v>436</v>
      </c>
      <c r="G5" s="517" t="s">
        <v>437</v>
      </c>
      <c r="H5" s="517" t="s">
        <v>445</v>
      </c>
      <c r="I5" s="517" t="s">
        <v>484</v>
      </c>
      <c r="J5" s="613" t="s">
        <v>51</v>
      </c>
      <c r="K5" s="613"/>
      <c r="L5" s="517" t="s">
        <v>52</v>
      </c>
      <c r="M5" s="517"/>
      <c r="N5" s="517"/>
      <c r="O5" s="621" t="s">
        <v>321</v>
      </c>
      <c r="P5" s="622"/>
      <c r="Q5" s="611" t="s">
        <v>357</v>
      </c>
      <c r="R5" s="611" t="s">
        <v>331</v>
      </c>
    </row>
    <row r="6" spans="1:18">
      <c r="A6" s="517"/>
      <c r="B6" s="517"/>
      <c r="C6" s="517"/>
      <c r="D6" s="517"/>
      <c r="E6" s="517"/>
      <c r="F6" s="517"/>
      <c r="G6" s="517"/>
      <c r="H6" s="517"/>
      <c r="I6" s="517"/>
      <c r="J6" s="473" t="s">
        <v>438</v>
      </c>
      <c r="K6" s="471" t="s">
        <v>439</v>
      </c>
      <c r="L6" s="471" t="s">
        <v>438</v>
      </c>
      <c r="M6" s="471" t="s">
        <v>440</v>
      </c>
      <c r="N6" s="471" t="s">
        <v>439</v>
      </c>
      <c r="O6" s="471" t="s">
        <v>438</v>
      </c>
      <c r="P6" s="471" t="s">
        <v>439</v>
      </c>
      <c r="Q6" s="612"/>
      <c r="R6" s="612"/>
    </row>
    <row r="7" spans="1:18">
      <c r="A7" s="471">
        <f>IF(C7&lt;&gt;"",A6+1,"")</f>
        <v>1</v>
      </c>
      <c r="B7" s="471"/>
      <c r="C7" s="470" t="s">
        <v>856</v>
      </c>
      <c r="D7" s="471" t="s">
        <v>857</v>
      </c>
      <c r="E7" s="471"/>
      <c r="F7" s="471" t="s">
        <v>949</v>
      </c>
      <c r="G7" s="471">
        <v>1</v>
      </c>
      <c r="H7" s="476">
        <v>34394</v>
      </c>
      <c r="I7" s="476">
        <v>34394</v>
      </c>
      <c r="J7" s="479"/>
      <c r="K7" s="477">
        <v>7.5</v>
      </c>
      <c r="L7" s="477">
        <v>8</v>
      </c>
      <c r="M7" s="471"/>
      <c r="N7" s="477">
        <f>L7</f>
        <v>8</v>
      </c>
      <c r="O7" s="475">
        <f>L7-J7</f>
        <v>8</v>
      </c>
      <c r="P7" s="475">
        <f>N7-K7</f>
        <v>0.5</v>
      </c>
      <c r="Q7" s="475">
        <f>IF(K7=0,"",ROUND(P7/K7*100,2))</f>
        <v>6.67</v>
      </c>
      <c r="R7" s="478"/>
    </row>
    <row r="8" spans="1:18">
      <c r="A8" s="486">
        <f t="shared" ref="A8:A37" si="0">IF(C8&lt;&gt;"",A7+1,"")</f>
        <v>2</v>
      </c>
      <c r="B8" s="471"/>
      <c r="C8" s="470" t="s">
        <v>858</v>
      </c>
      <c r="D8" s="471" t="s">
        <v>857</v>
      </c>
      <c r="E8" s="471"/>
      <c r="F8" s="471" t="s">
        <v>949</v>
      </c>
      <c r="G8" s="471">
        <v>1</v>
      </c>
      <c r="H8" s="476">
        <v>34455</v>
      </c>
      <c r="I8" s="476">
        <v>34455</v>
      </c>
      <c r="J8" s="479"/>
      <c r="K8" s="477">
        <v>7.5</v>
      </c>
      <c r="L8" s="477">
        <v>8</v>
      </c>
      <c r="M8" s="471"/>
      <c r="N8" s="477">
        <f t="shared" ref="N8:N10" si="1">L8</f>
        <v>8</v>
      </c>
      <c r="O8" s="475">
        <f t="shared" ref="O8:O10" si="2">L8-J8</f>
        <v>8</v>
      </c>
      <c r="P8" s="475">
        <f t="shared" ref="P8:P10" si="3">N8-K8</f>
        <v>0.5</v>
      </c>
      <c r="Q8" s="475">
        <f t="shared" ref="Q8:Q20" si="4">IF(K8=0,"",ROUND(P8/K8*100,2))</f>
        <v>6.67</v>
      </c>
      <c r="R8" s="478"/>
    </row>
    <row r="9" spans="1:18">
      <c r="A9" s="486">
        <f t="shared" si="0"/>
        <v>3</v>
      </c>
      <c r="B9" s="471"/>
      <c r="C9" s="470" t="s">
        <v>859</v>
      </c>
      <c r="D9" s="471" t="s">
        <v>857</v>
      </c>
      <c r="E9" s="471"/>
      <c r="F9" s="471" t="s">
        <v>949</v>
      </c>
      <c r="G9" s="471">
        <v>1</v>
      </c>
      <c r="H9" s="476">
        <v>34486</v>
      </c>
      <c r="I9" s="476">
        <v>34486</v>
      </c>
      <c r="J9" s="479"/>
      <c r="K9" s="477">
        <v>7.5</v>
      </c>
      <c r="L9" s="477">
        <v>8</v>
      </c>
      <c r="M9" s="471"/>
      <c r="N9" s="477">
        <f t="shared" si="1"/>
        <v>8</v>
      </c>
      <c r="O9" s="475">
        <f t="shared" si="2"/>
        <v>8</v>
      </c>
      <c r="P9" s="475">
        <f t="shared" si="3"/>
        <v>0.5</v>
      </c>
      <c r="Q9" s="475">
        <f t="shared" si="4"/>
        <v>6.67</v>
      </c>
      <c r="R9" s="478"/>
    </row>
    <row r="10" spans="1:18">
      <c r="A10" s="486">
        <f t="shared" si="0"/>
        <v>4</v>
      </c>
      <c r="B10" s="471"/>
      <c r="C10" s="470" t="s">
        <v>860</v>
      </c>
      <c r="D10" s="471" t="s">
        <v>857</v>
      </c>
      <c r="E10" s="471"/>
      <c r="F10" s="471" t="s">
        <v>949</v>
      </c>
      <c r="G10" s="471">
        <v>1</v>
      </c>
      <c r="H10" s="476">
        <v>34700</v>
      </c>
      <c r="I10" s="476">
        <v>34700</v>
      </c>
      <c r="J10" s="479"/>
      <c r="K10" s="477">
        <v>7.5</v>
      </c>
      <c r="L10" s="477">
        <v>8</v>
      </c>
      <c r="M10" s="471"/>
      <c r="N10" s="477">
        <f t="shared" si="1"/>
        <v>8</v>
      </c>
      <c r="O10" s="475">
        <f t="shared" si="2"/>
        <v>8</v>
      </c>
      <c r="P10" s="475">
        <f t="shared" si="3"/>
        <v>0.5</v>
      </c>
      <c r="Q10" s="475">
        <f t="shared" si="4"/>
        <v>6.67</v>
      </c>
      <c r="R10" s="478"/>
    </row>
    <row r="11" spans="1:18">
      <c r="A11" s="486">
        <f t="shared" si="0"/>
        <v>5</v>
      </c>
      <c r="B11" s="471"/>
      <c r="C11" s="470" t="s">
        <v>874</v>
      </c>
      <c r="D11" s="471" t="s">
        <v>875</v>
      </c>
      <c r="E11" s="471"/>
      <c r="F11" s="471" t="s">
        <v>951</v>
      </c>
      <c r="G11" s="471">
        <v>2</v>
      </c>
      <c r="H11" s="476">
        <v>34394</v>
      </c>
      <c r="I11" s="476">
        <v>34394</v>
      </c>
      <c r="J11" s="640">
        <v>330000</v>
      </c>
      <c r="K11" s="643">
        <v>2475</v>
      </c>
      <c r="L11" s="640">
        <v>1650</v>
      </c>
      <c r="M11" s="471"/>
      <c r="N11" s="640">
        <f>L11</f>
        <v>1650</v>
      </c>
      <c r="O11" s="632">
        <f>L11-J11</f>
        <v>-328350</v>
      </c>
      <c r="P11" s="632">
        <f>N11-K11</f>
        <v>-825</v>
      </c>
      <c r="Q11" s="632">
        <f t="shared" si="4"/>
        <v>-33.33</v>
      </c>
      <c r="R11" s="478"/>
    </row>
    <row r="12" spans="1:18">
      <c r="A12" s="486">
        <f t="shared" si="0"/>
        <v>6</v>
      </c>
      <c r="B12" s="471"/>
      <c r="C12" s="470" t="s">
        <v>876</v>
      </c>
      <c r="D12" s="471" t="s">
        <v>875</v>
      </c>
      <c r="E12" s="471"/>
      <c r="F12" s="471" t="s">
        <v>951</v>
      </c>
      <c r="G12" s="471">
        <v>2</v>
      </c>
      <c r="H12" s="476">
        <v>34455</v>
      </c>
      <c r="I12" s="476">
        <v>34455</v>
      </c>
      <c r="J12" s="641"/>
      <c r="K12" s="644"/>
      <c r="L12" s="641"/>
      <c r="M12" s="471"/>
      <c r="N12" s="641"/>
      <c r="O12" s="633"/>
      <c r="P12" s="633"/>
      <c r="Q12" s="633"/>
      <c r="R12" s="478"/>
    </row>
    <row r="13" spans="1:18">
      <c r="A13" s="486">
        <f t="shared" si="0"/>
        <v>7</v>
      </c>
      <c r="B13" s="471"/>
      <c r="C13" s="470" t="s">
        <v>877</v>
      </c>
      <c r="D13" s="471" t="s">
        <v>875</v>
      </c>
      <c r="E13" s="471"/>
      <c r="F13" s="471" t="s">
        <v>951</v>
      </c>
      <c r="G13" s="471">
        <v>2</v>
      </c>
      <c r="H13" s="476">
        <v>34486</v>
      </c>
      <c r="I13" s="476">
        <v>34486</v>
      </c>
      <c r="J13" s="641"/>
      <c r="K13" s="644"/>
      <c r="L13" s="641"/>
      <c r="M13" s="471"/>
      <c r="N13" s="641"/>
      <c r="O13" s="633"/>
      <c r="P13" s="633"/>
      <c r="Q13" s="633"/>
      <c r="R13" s="478"/>
    </row>
    <row r="14" spans="1:18">
      <c r="A14" s="486">
        <f t="shared" si="0"/>
        <v>8</v>
      </c>
      <c r="B14" s="471"/>
      <c r="C14" s="470" t="s">
        <v>878</v>
      </c>
      <c r="D14" s="471" t="s">
        <v>875</v>
      </c>
      <c r="E14" s="471"/>
      <c r="F14" s="471" t="s">
        <v>951</v>
      </c>
      <c r="G14" s="471">
        <v>2</v>
      </c>
      <c r="H14" s="476">
        <v>34700</v>
      </c>
      <c r="I14" s="476">
        <v>34700</v>
      </c>
      <c r="J14" s="642"/>
      <c r="K14" s="645"/>
      <c r="L14" s="642"/>
      <c r="M14" s="471"/>
      <c r="N14" s="642"/>
      <c r="O14" s="634"/>
      <c r="P14" s="634"/>
      <c r="Q14" s="634"/>
      <c r="R14" s="478"/>
    </row>
    <row r="15" spans="1:18">
      <c r="A15" s="487">
        <f t="shared" si="0"/>
        <v>9</v>
      </c>
      <c r="B15" s="470"/>
      <c r="C15" s="470" t="s">
        <v>915</v>
      </c>
      <c r="D15" s="471"/>
      <c r="E15" s="470"/>
      <c r="F15" s="471" t="s">
        <v>949</v>
      </c>
      <c r="G15" s="471">
        <v>1</v>
      </c>
      <c r="H15" s="476">
        <v>36739</v>
      </c>
      <c r="I15" s="476">
        <v>36739</v>
      </c>
      <c r="J15" s="465"/>
      <c r="K15" s="465">
        <v>7.5</v>
      </c>
      <c r="L15" s="465">
        <v>8</v>
      </c>
      <c r="M15" s="454"/>
      <c r="N15" s="465">
        <f>L15</f>
        <v>8</v>
      </c>
      <c r="O15" s="475">
        <f>L15-J15</f>
        <v>8</v>
      </c>
      <c r="P15" s="475">
        <f>N15-K15</f>
        <v>0.5</v>
      </c>
      <c r="Q15" s="475">
        <f t="shared" si="4"/>
        <v>6.67</v>
      </c>
      <c r="R15" s="455"/>
    </row>
    <row r="16" spans="1:18">
      <c r="A16" s="493">
        <f t="shared" si="0"/>
        <v>10</v>
      </c>
      <c r="B16" s="470"/>
      <c r="C16" s="470" t="s">
        <v>859</v>
      </c>
      <c r="D16" s="471"/>
      <c r="E16" s="470"/>
      <c r="F16" s="471" t="s">
        <v>949</v>
      </c>
      <c r="G16" s="471">
        <v>1</v>
      </c>
      <c r="H16" s="476">
        <v>39083</v>
      </c>
      <c r="I16" s="476">
        <v>39083</v>
      </c>
      <c r="J16" s="465">
        <v>26770</v>
      </c>
      <c r="K16" s="465">
        <v>1338.5</v>
      </c>
      <c r="L16" s="465">
        <v>8</v>
      </c>
      <c r="M16" s="454"/>
      <c r="N16" s="465">
        <f t="shared" ref="N16" si="5">L16</f>
        <v>8</v>
      </c>
      <c r="O16" s="475">
        <f t="shared" ref="O16:O20" si="6">L16-J16</f>
        <v>-26762</v>
      </c>
      <c r="P16" s="475">
        <f t="shared" ref="P16:P20" si="7">N16-K16</f>
        <v>-1330.5</v>
      </c>
      <c r="Q16" s="475">
        <f t="shared" si="4"/>
        <v>-99.4</v>
      </c>
      <c r="R16" s="455"/>
    </row>
    <row r="17" spans="1:18">
      <c r="A17" s="493">
        <f t="shared" si="0"/>
        <v>11</v>
      </c>
      <c r="B17" s="470"/>
      <c r="C17" s="491" t="s">
        <v>989</v>
      </c>
      <c r="D17" s="487" t="s">
        <v>917</v>
      </c>
      <c r="E17" s="470"/>
      <c r="F17" s="453" t="s">
        <v>948</v>
      </c>
      <c r="G17" s="487">
        <v>1</v>
      </c>
      <c r="H17" s="476">
        <v>36739</v>
      </c>
      <c r="I17" s="476">
        <v>36739</v>
      </c>
      <c r="J17" s="465">
        <v>73000</v>
      </c>
      <c r="K17" s="465">
        <v>11728.08</v>
      </c>
      <c r="L17" s="465">
        <v>291</v>
      </c>
      <c r="M17" s="454"/>
      <c r="N17" s="465">
        <f>L17</f>
        <v>291</v>
      </c>
      <c r="O17" s="475">
        <f t="shared" si="6"/>
        <v>-72709</v>
      </c>
      <c r="P17" s="475">
        <f t="shared" si="7"/>
        <v>-11437.08</v>
      </c>
      <c r="Q17" s="475">
        <f t="shared" si="4"/>
        <v>-97.52</v>
      </c>
      <c r="R17" s="455"/>
    </row>
    <row r="18" spans="1:18">
      <c r="A18" s="493">
        <f t="shared" si="0"/>
        <v>12</v>
      </c>
      <c r="B18" s="470"/>
      <c r="C18" s="491" t="s">
        <v>990</v>
      </c>
      <c r="D18" s="487" t="s">
        <v>922</v>
      </c>
      <c r="E18" s="470"/>
      <c r="F18" s="453" t="s">
        <v>949</v>
      </c>
      <c r="G18" s="487">
        <v>1</v>
      </c>
      <c r="H18" s="476">
        <v>38353</v>
      </c>
      <c r="I18" s="476">
        <v>38353</v>
      </c>
      <c r="J18" s="465">
        <v>231295.35</v>
      </c>
      <c r="K18" s="465">
        <v>111518.07</v>
      </c>
      <c r="L18" s="465">
        <v>3000</v>
      </c>
      <c r="M18" s="454"/>
      <c r="N18" s="465">
        <f>L18</f>
        <v>3000</v>
      </c>
      <c r="O18" s="475">
        <f t="shared" si="6"/>
        <v>-228295.35</v>
      </c>
      <c r="P18" s="475">
        <f t="shared" si="7"/>
        <v>-108518.07</v>
      </c>
      <c r="Q18" s="475">
        <f t="shared" si="4"/>
        <v>-97.31</v>
      </c>
      <c r="R18" s="455"/>
    </row>
    <row r="19" spans="1:18">
      <c r="A19" s="493">
        <f t="shared" si="0"/>
        <v>13</v>
      </c>
      <c r="B19" s="470"/>
      <c r="C19" s="491" t="s">
        <v>991</v>
      </c>
      <c r="D19" s="487" t="s">
        <v>901</v>
      </c>
      <c r="E19" s="470"/>
      <c r="F19" s="453" t="s">
        <v>948</v>
      </c>
      <c r="G19" s="487">
        <v>1</v>
      </c>
      <c r="H19" s="476">
        <v>34394</v>
      </c>
      <c r="I19" s="476">
        <v>34394</v>
      </c>
      <c r="J19" s="465">
        <v>180000</v>
      </c>
      <c r="K19" s="465">
        <v>3150</v>
      </c>
      <c r="L19" s="465">
        <v>3000</v>
      </c>
      <c r="M19" s="454"/>
      <c r="N19" s="465">
        <f>L19</f>
        <v>3000</v>
      </c>
      <c r="O19" s="475">
        <f t="shared" si="6"/>
        <v>-177000</v>
      </c>
      <c r="P19" s="475">
        <f t="shared" si="7"/>
        <v>-150</v>
      </c>
      <c r="Q19" s="475">
        <f t="shared" si="4"/>
        <v>-4.76</v>
      </c>
      <c r="R19" s="455"/>
    </row>
    <row r="20" spans="1:18">
      <c r="A20" s="493">
        <f t="shared" si="0"/>
        <v>14</v>
      </c>
      <c r="B20" s="470"/>
      <c r="C20" s="491" t="s">
        <v>992</v>
      </c>
      <c r="D20" s="487" t="s">
        <v>993</v>
      </c>
      <c r="E20" s="470"/>
      <c r="F20" s="453" t="s">
        <v>949</v>
      </c>
      <c r="G20" s="487">
        <v>1</v>
      </c>
      <c r="H20" s="476">
        <v>34394</v>
      </c>
      <c r="I20" s="476">
        <v>34394</v>
      </c>
      <c r="J20" s="465">
        <v>137000</v>
      </c>
      <c r="K20" s="465">
        <v>2055</v>
      </c>
      <c r="L20" s="465">
        <v>2400</v>
      </c>
      <c r="M20" s="454"/>
      <c r="N20" s="465">
        <f>L20</f>
        <v>2400</v>
      </c>
      <c r="O20" s="475">
        <f t="shared" si="6"/>
        <v>-134600</v>
      </c>
      <c r="P20" s="475">
        <f t="shared" si="7"/>
        <v>345</v>
      </c>
      <c r="Q20" s="475">
        <f t="shared" si="4"/>
        <v>16.79</v>
      </c>
      <c r="R20" s="455"/>
    </row>
    <row r="21" spans="1:18">
      <c r="A21" s="493">
        <f t="shared" si="0"/>
        <v>15</v>
      </c>
      <c r="B21" s="470"/>
      <c r="C21" s="491" t="s">
        <v>957</v>
      </c>
      <c r="D21" s="493" t="s">
        <v>958</v>
      </c>
      <c r="E21" s="470"/>
      <c r="F21" s="453" t="s">
        <v>949</v>
      </c>
      <c r="G21" s="493">
        <v>1</v>
      </c>
      <c r="H21" s="476">
        <v>35065</v>
      </c>
      <c r="I21" s="476">
        <v>35065</v>
      </c>
      <c r="J21" s="465">
        <v>4500</v>
      </c>
      <c r="K21" s="465">
        <v>45</v>
      </c>
      <c r="L21" s="465">
        <v>400</v>
      </c>
      <c r="M21" s="454"/>
      <c r="N21" s="465">
        <v>400</v>
      </c>
      <c r="O21" s="475">
        <f t="shared" ref="O21:O39" si="8">L21-J21</f>
        <v>-4100</v>
      </c>
      <c r="P21" s="475">
        <f t="shared" ref="P21:P39" si="9">N21-K21</f>
        <v>355</v>
      </c>
      <c r="Q21" s="475">
        <f t="shared" ref="Q21:Q39" si="10">IF(K21=0,"",ROUND(P21/K21*100,2))</f>
        <v>788.89</v>
      </c>
      <c r="R21" s="455"/>
    </row>
    <row r="22" spans="1:18">
      <c r="A22" s="493">
        <f t="shared" si="0"/>
        <v>16</v>
      </c>
      <c r="B22" s="470"/>
      <c r="C22" s="491" t="s">
        <v>959</v>
      </c>
      <c r="D22" s="493" t="s">
        <v>960</v>
      </c>
      <c r="E22" s="470"/>
      <c r="F22" s="453" t="s">
        <v>949</v>
      </c>
      <c r="G22" s="493">
        <v>1</v>
      </c>
      <c r="H22" s="476">
        <v>35796</v>
      </c>
      <c r="I22" s="476">
        <v>35796</v>
      </c>
      <c r="J22" s="465">
        <v>2800</v>
      </c>
      <c r="K22" s="465">
        <v>21</v>
      </c>
      <c r="L22" s="465">
        <v>400</v>
      </c>
      <c r="M22" s="454"/>
      <c r="N22" s="465">
        <v>400</v>
      </c>
      <c r="O22" s="475">
        <f t="shared" si="8"/>
        <v>-2400</v>
      </c>
      <c r="P22" s="475">
        <f t="shared" si="9"/>
        <v>379</v>
      </c>
      <c r="Q22" s="475">
        <f t="shared" si="10"/>
        <v>1804.76</v>
      </c>
      <c r="R22" s="455"/>
    </row>
    <row r="23" spans="1:18">
      <c r="A23" s="493">
        <f t="shared" si="0"/>
        <v>17</v>
      </c>
      <c r="B23" s="470"/>
      <c r="C23" s="491" t="s">
        <v>959</v>
      </c>
      <c r="D23" s="493" t="s">
        <v>960</v>
      </c>
      <c r="E23" s="470"/>
      <c r="F23" s="453" t="s">
        <v>949</v>
      </c>
      <c r="G23" s="493">
        <v>1</v>
      </c>
      <c r="H23" s="476">
        <v>35796</v>
      </c>
      <c r="I23" s="476">
        <v>35796</v>
      </c>
      <c r="J23" s="465">
        <v>2800</v>
      </c>
      <c r="K23" s="465">
        <v>21</v>
      </c>
      <c r="L23" s="465">
        <v>400</v>
      </c>
      <c r="M23" s="454"/>
      <c r="N23" s="465">
        <v>400</v>
      </c>
      <c r="O23" s="475">
        <f t="shared" si="8"/>
        <v>-2400</v>
      </c>
      <c r="P23" s="475">
        <f t="shared" si="9"/>
        <v>379</v>
      </c>
      <c r="Q23" s="475">
        <f t="shared" si="10"/>
        <v>1804.76</v>
      </c>
      <c r="R23" s="455"/>
    </row>
    <row r="24" spans="1:18">
      <c r="A24" s="493">
        <f t="shared" si="0"/>
        <v>18</v>
      </c>
      <c r="B24" s="470"/>
      <c r="C24" s="491" t="s">
        <v>961</v>
      </c>
      <c r="D24" s="493" t="s">
        <v>962</v>
      </c>
      <c r="E24" s="470"/>
      <c r="F24" s="453" t="s">
        <v>948</v>
      </c>
      <c r="G24" s="493">
        <v>1</v>
      </c>
      <c r="H24" s="476">
        <v>36342</v>
      </c>
      <c r="I24" s="476">
        <v>36342</v>
      </c>
      <c r="J24" s="465"/>
      <c r="K24" s="465">
        <v>25</v>
      </c>
      <c r="L24" s="465">
        <v>200</v>
      </c>
      <c r="M24" s="454"/>
      <c r="N24" s="465">
        <v>200</v>
      </c>
      <c r="O24" s="475">
        <f t="shared" si="8"/>
        <v>200</v>
      </c>
      <c r="P24" s="475">
        <f t="shared" si="9"/>
        <v>175</v>
      </c>
      <c r="Q24" s="475">
        <f t="shared" si="10"/>
        <v>700</v>
      </c>
      <c r="R24" s="455"/>
    </row>
    <row r="25" spans="1:18">
      <c r="A25" s="493">
        <f t="shared" si="0"/>
        <v>19</v>
      </c>
      <c r="B25" s="470"/>
      <c r="C25" s="491" t="s">
        <v>961</v>
      </c>
      <c r="D25" s="493" t="s">
        <v>963</v>
      </c>
      <c r="E25" s="470"/>
      <c r="F25" s="453" t="s">
        <v>948</v>
      </c>
      <c r="G25" s="493">
        <v>1</v>
      </c>
      <c r="H25" s="476">
        <v>36495</v>
      </c>
      <c r="I25" s="476">
        <v>36495</v>
      </c>
      <c r="J25" s="465"/>
      <c r="K25" s="465">
        <v>10</v>
      </c>
      <c r="L25" s="465">
        <v>200</v>
      </c>
      <c r="M25" s="454"/>
      <c r="N25" s="465">
        <v>200</v>
      </c>
      <c r="O25" s="475">
        <f t="shared" si="8"/>
        <v>200</v>
      </c>
      <c r="P25" s="475">
        <f t="shared" si="9"/>
        <v>190</v>
      </c>
      <c r="Q25" s="475">
        <f t="shared" si="10"/>
        <v>1900</v>
      </c>
      <c r="R25" s="455"/>
    </row>
    <row r="26" spans="1:18">
      <c r="A26" s="493">
        <f t="shared" si="0"/>
        <v>20</v>
      </c>
      <c r="B26" s="470"/>
      <c r="C26" s="491" t="s">
        <v>964</v>
      </c>
      <c r="D26" s="493" t="s">
        <v>965</v>
      </c>
      <c r="E26" s="470"/>
      <c r="F26" s="453" t="s">
        <v>950</v>
      </c>
      <c r="G26" s="493">
        <v>1</v>
      </c>
      <c r="H26" s="476">
        <v>36647</v>
      </c>
      <c r="I26" s="476">
        <v>36647</v>
      </c>
      <c r="J26" s="465">
        <v>2000</v>
      </c>
      <c r="K26" s="465">
        <v>75.28</v>
      </c>
      <c r="L26" s="465">
        <v>200</v>
      </c>
      <c r="M26" s="454"/>
      <c r="N26" s="465">
        <v>200</v>
      </c>
      <c r="O26" s="475">
        <f t="shared" si="8"/>
        <v>-1800</v>
      </c>
      <c r="P26" s="475">
        <f t="shared" si="9"/>
        <v>124.72</v>
      </c>
      <c r="Q26" s="475">
        <f t="shared" si="10"/>
        <v>165.67</v>
      </c>
      <c r="R26" s="455"/>
    </row>
    <row r="27" spans="1:18">
      <c r="A27" s="493">
        <f t="shared" si="0"/>
        <v>21</v>
      </c>
      <c r="B27" s="470"/>
      <c r="C27" s="491" t="s">
        <v>966</v>
      </c>
      <c r="D27" s="493" t="s">
        <v>967</v>
      </c>
      <c r="E27" s="470"/>
      <c r="F27" s="453" t="s">
        <v>948</v>
      </c>
      <c r="G27" s="493">
        <v>1</v>
      </c>
      <c r="H27" s="476">
        <v>36708</v>
      </c>
      <c r="I27" s="476">
        <v>36708</v>
      </c>
      <c r="J27" s="465">
        <v>2300</v>
      </c>
      <c r="K27" s="465">
        <v>108.42</v>
      </c>
      <c r="L27" s="465">
        <v>200</v>
      </c>
      <c r="M27" s="454"/>
      <c r="N27" s="465">
        <v>200</v>
      </c>
      <c r="O27" s="475">
        <f t="shared" si="8"/>
        <v>-2100</v>
      </c>
      <c r="P27" s="475">
        <f t="shared" si="9"/>
        <v>91.58</v>
      </c>
      <c r="Q27" s="475">
        <f t="shared" si="10"/>
        <v>84.47</v>
      </c>
      <c r="R27" s="455"/>
    </row>
    <row r="28" spans="1:18">
      <c r="A28" s="493">
        <f t="shared" si="0"/>
        <v>22</v>
      </c>
      <c r="B28" s="470"/>
      <c r="C28" s="491" t="s">
        <v>966</v>
      </c>
      <c r="D28" s="493" t="s">
        <v>967</v>
      </c>
      <c r="E28" s="470"/>
      <c r="F28" s="453" t="s">
        <v>948</v>
      </c>
      <c r="G28" s="493">
        <v>1</v>
      </c>
      <c r="H28" s="476">
        <v>36708</v>
      </c>
      <c r="I28" s="476">
        <v>36708</v>
      </c>
      <c r="J28" s="465"/>
      <c r="K28" s="465">
        <v>37.64</v>
      </c>
      <c r="L28" s="465">
        <v>200</v>
      </c>
      <c r="M28" s="454"/>
      <c r="N28" s="465">
        <v>200</v>
      </c>
      <c r="O28" s="475">
        <f t="shared" si="8"/>
        <v>200</v>
      </c>
      <c r="P28" s="475">
        <f t="shared" si="9"/>
        <v>162.36000000000001</v>
      </c>
      <c r="Q28" s="475">
        <f t="shared" si="10"/>
        <v>431.35</v>
      </c>
      <c r="R28" s="455"/>
    </row>
    <row r="29" spans="1:18">
      <c r="A29" s="493">
        <f t="shared" si="0"/>
        <v>23</v>
      </c>
      <c r="B29" s="470"/>
      <c r="C29" s="491" t="s">
        <v>959</v>
      </c>
      <c r="D29" s="493" t="s">
        <v>968</v>
      </c>
      <c r="E29" s="470"/>
      <c r="F29" s="453" t="s">
        <v>948</v>
      </c>
      <c r="G29" s="493">
        <v>1</v>
      </c>
      <c r="H29" s="476">
        <v>37377</v>
      </c>
      <c r="I29" s="476">
        <v>37377</v>
      </c>
      <c r="J29" s="465">
        <v>2500</v>
      </c>
      <c r="K29" s="465">
        <v>350.56</v>
      </c>
      <c r="L29" s="465">
        <v>200</v>
      </c>
      <c r="M29" s="454"/>
      <c r="N29" s="465">
        <v>200</v>
      </c>
      <c r="O29" s="475">
        <f t="shared" si="8"/>
        <v>-2300</v>
      </c>
      <c r="P29" s="475">
        <f t="shared" si="9"/>
        <v>-150.56</v>
      </c>
      <c r="Q29" s="475">
        <f t="shared" si="10"/>
        <v>-42.95</v>
      </c>
      <c r="R29" s="455"/>
    </row>
    <row r="30" spans="1:18">
      <c r="A30" s="493">
        <f t="shared" si="0"/>
        <v>24</v>
      </c>
      <c r="B30" s="470"/>
      <c r="C30" s="491" t="s">
        <v>959</v>
      </c>
      <c r="D30" s="493" t="s">
        <v>968</v>
      </c>
      <c r="E30" s="470"/>
      <c r="F30" s="453" t="s">
        <v>948</v>
      </c>
      <c r="G30" s="493">
        <v>1</v>
      </c>
      <c r="H30" s="476">
        <v>37377</v>
      </c>
      <c r="I30" s="476">
        <v>37377</v>
      </c>
      <c r="J30" s="465"/>
      <c r="K30" s="465">
        <v>52.42</v>
      </c>
      <c r="L30" s="465">
        <v>200</v>
      </c>
      <c r="M30" s="454"/>
      <c r="N30" s="465">
        <v>200</v>
      </c>
      <c r="O30" s="475">
        <f t="shared" si="8"/>
        <v>200</v>
      </c>
      <c r="P30" s="475">
        <f t="shared" si="9"/>
        <v>147.58000000000001</v>
      </c>
      <c r="Q30" s="475">
        <f t="shared" si="10"/>
        <v>281.52999999999997</v>
      </c>
      <c r="R30" s="455"/>
    </row>
    <row r="31" spans="1:18">
      <c r="A31" s="493">
        <f t="shared" si="0"/>
        <v>25</v>
      </c>
      <c r="B31" s="470"/>
      <c r="C31" s="491" t="s">
        <v>969</v>
      </c>
      <c r="D31" s="493" t="s">
        <v>970</v>
      </c>
      <c r="E31" s="470"/>
      <c r="F31" s="453" t="s">
        <v>948</v>
      </c>
      <c r="G31" s="493">
        <v>1</v>
      </c>
      <c r="H31" s="476">
        <v>37469</v>
      </c>
      <c r="I31" s="476">
        <v>37469</v>
      </c>
      <c r="J31" s="465">
        <v>3000</v>
      </c>
      <c r="K31" s="465">
        <v>525.84</v>
      </c>
      <c r="L31" s="465">
        <v>200</v>
      </c>
      <c r="M31" s="454"/>
      <c r="N31" s="465">
        <v>200</v>
      </c>
      <c r="O31" s="475">
        <f t="shared" si="8"/>
        <v>-2800</v>
      </c>
      <c r="P31" s="475">
        <f t="shared" si="9"/>
        <v>-325.83999999999997</v>
      </c>
      <c r="Q31" s="475">
        <f t="shared" si="10"/>
        <v>-61.97</v>
      </c>
      <c r="R31" s="455"/>
    </row>
    <row r="32" spans="1:18">
      <c r="A32" s="493">
        <f t="shared" si="0"/>
        <v>26</v>
      </c>
      <c r="B32" s="470"/>
      <c r="C32" s="491" t="s">
        <v>971</v>
      </c>
      <c r="D32" s="493" t="s">
        <v>972</v>
      </c>
      <c r="E32" s="470"/>
      <c r="F32" s="453" t="s">
        <v>948</v>
      </c>
      <c r="G32" s="493">
        <v>1</v>
      </c>
      <c r="H32" s="476">
        <v>38200</v>
      </c>
      <c r="I32" s="476">
        <v>38200</v>
      </c>
      <c r="J32" s="465">
        <v>1200</v>
      </c>
      <c r="K32" s="465">
        <v>412.92</v>
      </c>
      <c r="L32" s="465">
        <v>200</v>
      </c>
      <c r="M32" s="454"/>
      <c r="N32" s="465">
        <v>200</v>
      </c>
      <c r="O32" s="475">
        <f t="shared" si="8"/>
        <v>-1000</v>
      </c>
      <c r="P32" s="475">
        <f t="shared" si="9"/>
        <v>-212.92</v>
      </c>
      <c r="Q32" s="475">
        <f t="shared" si="10"/>
        <v>-51.56</v>
      </c>
      <c r="R32" s="455"/>
    </row>
    <row r="33" spans="1:18">
      <c r="A33" s="493">
        <f t="shared" si="0"/>
        <v>27</v>
      </c>
      <c r="B33" s="470"/>
      <c r="C33" s="491" t="s">
        <v>971</v>
      </c>
      <c r="D33" s="493"/>
      <c r="E33" s="470"/>
      <c r="F33" s="453" t="s">
        <v>948</v>
      </c>
      <c r="G33" s="493">
        <v>1</v>
      </c>
      <c r="H33" s="476">
        <v>38687</v>
      </c>
      <c r="I33" s="476">
        <v>38687</v>
      </c>
      <c r="J33" s="465">
        <v>2500</v>
      </c>
      <c r="K33" s="465">
        <v>655.05999999999995</v>
      </c>
      <c r="L33" s="465">
        <v>200</v>
      </c>
      <c r="M33" s="454"/>
      <c r="N33" s="465">
        <v>200</v>
      </c>
      <c r="O33" s="475">
        <f t="shared" si="8"/>
        <v>-2300</v>
      </c>
      <c r="P33" s="475">
        <f t="shared" si="9"/>
        <v>-455.06</v>
      </c>
      <c r="Q33" s="475">
        <f t="shared" si="10"/>
        <v>-69.47</v>
      </c>
      <c r="R33" s="455"/>
    </row>
    <row r="34" spans="1:18">
      <c r="A34" s="493">
        <f t="shared" si="0"/>
        <v>28</v>
      </c>
      <c r="B34" s="470"/>
      <c r="C34" s="491" t="s">
        <v>971</v>
      </c>
      <c r="D34" s="493" t="s">
        <v>973</v>
      </c>
      <c r="E34" s="470"/>
      <c r="F34" s="453" t="s">
        <v>948</v>
      </c>
      <c r="G34" s="493">
        <v>1</v>
      </c>
      <c r="H34" s="476">
        <v>40664</v>
      </c>
      <c r="I34" s="476">
        <v>40664</v>
      </c>
      <c r="J34" s="465">
        <v>3075</v>
      </c>
      <c r="K34" s="465">
        <v>2375.11</v>
      </c>
      <c r="L34" s="465">
        <v>300</v>
      </c>
      <c r="M34" s="454"/>
      <c r="N34" s="465">
        <v>300</v>
      </c>
      <c r="O34" s="475">
        <f t="shared" si="8"/>
        <v>-2775</v>
      </c>
      <c r="P34" s="475">
        <f t="shared" si="9"/>
        <v>-2075.11</v>
      </c>
      <c r="Q34" s="475">
        <f t="shared" si="10"/>
        <v>-87.37</v>
      </c>
      <c r="R34" s="455"/>
    </row>
    <row r="35" spans="1:18" hidden="1">
      <c r="A35" s="493" t="str">
        <f t="shared" si="0"/>
        <v/>
      </c>
      <c r="B35" s="470"/>
      <c r="C35" s="491"/>
      <c r="D35" s="493"/>
      <c r="E35" s="470"/>
      <c r="F35" s="453"/>
      <c r="G35" s="493"/>
      <c r="H35" s="476"/>
      <c r="I35" s="476"/>
      <c r="J35" s="465"/>
      <c r="K35" s="465"/>
      <c r="L35" s="465"/>
      <c r="M35" s="454"/>
      <c r="N35" s="465"/>
      <c r="O35" s="475">
        <f t="shared" si="8"/>
        <v>0</v>
      </c>
      <c r="P35" s="475">
        <f t="shared" si="9"/>
        <v>0</v>
      </c>
      <c r="Q35" s="475" t="str">
        <f t="shared" si="10"/>
        <v/>
      </c>
      <c r="R35" s="455"/>
    </row>
    <row r="36" spans="1:18" hidden="1">
      <c r="A36" s="493" t="str">
        <f t="shared" si="0"/>
        <v/>
      </c>
      <c r="B36" s="470"/>
      <c r="C36" s="491"/>
      <c r="D36" s="487"/>
      <c r="E36" s="470"/>
      <c r="F36" s="453"/>
      <c r="G36" s="487"/>
      <c r="H36" s="476"/>
      <c r="I36" s="476"/>
      <c r="J36" s="465"/>
      <c r="K36" s="465"/>
      <c r="L36" s="465"/>
      <c r="M36" s="454"/>
      <c r="N36" s="465"/>
      <c r="O36" s="475">
        <f t="shared" si="8"/>
        <v>0</v>
      </c>
      <c r="P36" s="475">
        <f t="shared" si="9"/>
        <v>0</v>
      </c>
      <c r="Q36" s="475" t="str">
        <f t="shared" si="10"/>
        <v/>
      </c>
      <c r="R36" s="455"/>
    </row>
    <row r="37" spans="1:18" hidden="1">
      <c r="A37" s="493" t="str">
        <f t="shared" si="0"/>
        <v/>
      </c>
      <c r="B37" s="470"/>
      <c r="C37" s="491"/>
      <c r="D37" s="487"/>
      <c r="E37" s="470"/>
      <c r="F37" s="453"/>
      <c r="G37" s="487"/>
      <c r="H37" s="476"/>
      <c r="I37" s="476"/>
      <c r="J37" s="465"/>
      <c r="K37" s="465"/>
      <c r="L37" s="465"/>
      <c r="M37" s="454"/>
      <c r="N37" s="465"/>
      <c r="O37" s="475">
        <f t="shared" si="8"/>
        <v>0</v>
      </c>
      <c r="P37" s="475">
        <f t="shared" si="9"/>
        <v>0</v>
      </c>
      <c r="Q37" s="475" t="str">
        <f t="shared" si="10"/>
        <v/>
      </c>
      <c r="R37" s="455"/>
    </row>
    <row r="38" spans="1:18" hidden="1">
      <c r="A38" s="471"/>
      <c r="B38" s="470"/>
      <c r="C38" s="470"/>
      <c r="D38" s="471"/>
      <c r="E38" s="470"/>
      <c r="F38" s="471"/>
      <c r="G38" s="471"/>
      <c r="H38" s="476"/>
      <c r="I38" s="476"/>
      <c r="J38" s="465"/>
      <c r="K38" s="465"/>
      <c r="L38" s="465"/>
      <c r="M38" s="454"/>
      <c r="N38" s="465"/>
      <c r="O38" s="475">
        <f t="shared" si="8"/>
        <v>0</v>
      </c>
      <c r="P38" s="475">
        <f t="shared" si="9"/>
        <v>0</v>
      </c>
      <c r="Q38" s="475" t="str">
        <f t="shared" si="10"/>
        <v/>
      </c>
      <c r="R38" s="455"/>
    </row>
    <row r="39" spans="1:18">
      <c r="A39" s="517" t="s">
        <v>334</v>
      </c>
      <c r="B39" s="517"/>
      <c r="C39" s="517"/>
      <c r="D39" s="471"/>
      <c r="E39" s="456"/>
      <c r="F39" s="456"/>
      <c r="G39" s="475">
        <f>SUM(G7:G16)</f>
        <v>14</v>
      </c>
      <c r="H39" s="464"/>
      <c r="I39" s="464"/>
      <c r="J39" s="475">
        <f>SUM(J7:J16)</f>
        <v>356770</v>
      </c>
      <c r="K39" s="475">
        <f>SUM(K7:K16)</f>
        <v>3851</v>
      </c>
      <c r="L39" s="475">
        <f>SUM(L7:L20)</f>
        <v>10389</v>
      </c>
      <c r="M39" s="475">
        <f>SUM(M7:M16)</f>
        <v>0</v>
      </c>
      <c r="N39" s="475">
        <f>SUM(N7:N20)</f>
        <v>10389</v>
      </c>
      <c r="O39" s="475">
        <f t="shared" si="8"/>
        <v>-346381</v>
      </c>
      <c r="P39" s="475">
        <f t="shared" si="9"/>
        <v>6538</v>
      </c>
      <c r="Q39" s="475">
        <f t="shared" si="10"/>
        <v>169.77</v>
      </c>
      <c r="R39" s="457"/>
    </row>
    <row r="40" spans="1:18">
      <c r="A40" s="626" t="s">
        <v>492</v>
      </c>
      <c r="B40" s="626"/>
      <c r="C40" s="626"/>
      <c r="D40" s="464"/>
      <c r="E40" s="464"/>
      <c r="F40" s="464"/>
      <c r="G40" s="464"/>
      <c r="H40" s="464"/>
      <c r="I40" s="464"/>
      <c r="J40" s="475"/>
      <c r="K40" s="475"/>
      <c r="L40" s="475"/>
      <c r="M40" s="475"/>
      <c r="N40" s="475"/>
      <c r="O40" s="475"/>
      <c r="P40" s="475"/>
      <c r="Q40" s="475"/>
      <c r="R40" s="455"/>
    </row>
    <row r="41" spans="1:18" hidden="1">
      <c r="A41" s="517" t="s">
        <v>334</v>
      </c>
      <c r="B41" s="517"/>
      <c r="C41" s="517"/>
      <c r="D41" s="471"/>
      <c r="E41" s="456"/>
      <c r="F41" s="456"/>
      <c r="G41" s="458"/>
      <c r="H41" s="464"/>
      <c r="I41" s="464"/>
      <c r="J41" s="475">
        <f>J39</f>
        <v>356770</v>
      </c>
      <c r="K41" s="475">
        <f>K39</f>
        <v>3851</v>
      </c>
      <c r="L41" s="475">
        <f>SUM(L7:L20)</f>
        <v>10389</v>
      </c>
      <c r="M41" s="475"/>
      <c r="N41" s="475">
        <f>L41</f>
        <v>10389</v>
      </c>
      <c r="O41" s="475"/>
      <c r="P41" s="475"/>
      <c r="Q41" s="475"/>
      <c r="R41" s="457"/>
    </row>
    <row r="42" spans="1:18">
      <c r="A42" s="459"/>
      <c r="B42" s="459"/>
      <c r="C42" s="459"/>
      <c r="D42" s="459"/>
      <c r="E42" s="469"/>
      <c r="F42" s="469"/>
      <c r="G42" s="469"/>
      <c r="H42" s="469"/>
      <c r="I42" s="469"/>
      <c r="J42" s="469"/>
      <c r="K42" s="469"/>
      <c r="L42" s="469"/>
      <c r="M42" s="469"/>
      <c r="N42" s="469"/>
      <c r="O42" s="469"/>
      <c r="P42" s="469"/>
      <c r="Q42" s="469"/>
      <c r="R42" s="469"/>
    </row>
    <row r="43" spans="1:18">
      <c r="A43" s="460"/>
      <c r="B43" s="469"/>
      <c r="C43" s="469"/>
      <c r="D43" s="469"/>
      <c r="E43" s="469"/>
      <c r="F43" s="469"/>
      <c r="G43" s="469"/>
      <c r="H43" s="469"/>
      <c r="I43" s="469"/>
      <c r="J43" s="469"/>
      <c r="K43" s="469"/>
      <c r="L43" s="469"/>
      <c r="M43" s="469"/>
      <c r="N43" s="469"/>
      <c r="O43" s="469"/>
      <c r="P43" s="474"/>
    </row>
    <row r="44" spans="1:18">
      <c r="A44" s="469"/>
      <c r="B44" s="469"/>
      <c r="C44" s="469"/>
      <c r="D44" s="469"/>
      <c r="E44" s="469"/>
      <c r="F44" s="469"/>
      <c r="G44" s="469"/>
      <c r="H44" s="469"/>
      <c r="I44" s="469"/>
      <c r="J44" s="469"/>
      <c r="K44" s="461"/>
      <c r="L44" s="469"/>
      <c r="M44" s="469"/>
      <c r="N44" s="469"/>
      <c r="O44" s="469"/>
      <c r="P44" s="474"/>
    </row>
    <row r="45" spans="1:18">
      <c r="A45" s="469"/>
      <c r="B45" s="469"/>
      <c r="C45" s="469"/>
      <c r="D45" s="469"/>
      <c r="E45" s="469"/>
      <c r="F45" s="469"/>
      <c r="G45" s="469"/>
      <c r="H45" s="469"/>
      <c r="I45" s="469"/>
      <c r="J45" s="469"/>
      <c r="K45" s="469"/>
      <c r="L45" s="469"/>
      <c r="M45" s="469"/>
      <c r="N45" s="469"/>
      <c r="O45" s="469"/>
      <c r="P45" s="474"/>
    </row>
    <row r="46" spans="1:18">
      <c r="A46" s="469"/>
      <c r="B46" s="469"/>
      <c r="C46" s="469"/>
      <c r="D46" s="469"/>
      <c r="E46" s="469"/>
      <c r="F46" s="469"/>
      <c r="G46" s="469"/>
      <c r="H46" s="469"/>
      <c r="I46" s="469"/>
      <c r="J46" s="469"/>
      <c r="K46" s="469"/>
      <c r="L46" s="469"/>
      <c r="M46" s="469"/>
      <c r="N46" s="469"/>
      <c r="O46" s="469"/>
      <c r="P46" s="474"/>
    </row>
    <row r="47" spans="1:18">
      <c r="A47" s="469"/>
      <c r="B47" s="469"/>
      <c r="C47" s="469"/>
      <c r="D47" s="469"/>
      <c r="E47" s="469"/>
      <c r="F47" s="469"/>
      <c r="G47" s="469"/>
      <c r="H47" s="469"/>
      <c r="I47" s="469"/>
      <c r="J47" s="469"/>
      <c r="K47" s="469"/>
      <c r="L47" s="469"/>
      <c r="M47" s="469"/>
      <c r="N47" s="469"/>
      <c r="O47" s="469"/>
      <c r="P47" s="474"/>
    </row>
    <row r="48" spans="1:18">
      <c r="A48" s="469"/>
      <c r="B48" s="469"/>
      <c r="C48" s="469"/>
      <c r="D48" s="469"/>
      <c r="E48" s="469"/>
      <c r="F48" s="469"/>
      <c r="G48" s="469"/>
      <c r="H48" s="469"/>
      <c r="I48" s="469"/>
      <c r="J48" s="469"/>
      <c r="K48" s="469"/>
      <c r="L48" s="469"/>
      <c r="M48" s="469"/>
      <c r="N48" s="469"/>
      <c r="O48" s="469"/>
      <c r="P48" s="474"/>
    </row>
    <row r="49" spans="1:16">
      <c r="A49" s="469"/>
      <c r="B49" s="469"/>
      <c r="C49" s="469"/>
      <c r="D49" s="469"/>
      <c r="E49" s="469"/>
      <c r="F49" s="469"/>
      <c r="G49" s="469"/>
      <c r="H49" s="469"/>
      <c r="I49" s="469"/>
      <c r="J49" s="469"/>
      <c r="K49" s="469"/>
      <c r="L49" s="469"/>
      <c r="M49" s="469"/>
      <c r="N49" s="469"/>
      <c r="O49" s="469"/>
      <c r="P49" s="474"/>
    </row>
    <row r="50" spans="1:16">
      <c r="A50" s="469"/>
      <c r="B50" s="469"/>
      <c r="C50" s="469"/>
      <c r="D50" s="469"/>
      <c r="E50" s="469"/>
      <c r="F50" s="469"/>
      <c r="G50" s="469"/>
      <c r="H50" s="469"/>
      <c r="I50" s="469"/>
      <c r="J50" s="469"/>
      <c r="K50" s="469"/>
      <c r="L50" s="469"/>
      <c r="M50" s="469"/>
      <c r="N50" s="469"/>
      <c r="O50" s="469"/>
      <c r="P50" s="474"/>
    </row>
    <row r="51" spans="1:16">
      <c r="A51" s="469"/>
      <c r="B51" s="469"/>
      <c r="C51" s="469"/>
      <c r="D51" s="469"/>
      <c r="E51" s="469"/>
      <c r="F51" s="469"/>
      <c r="G51" s="469"/>
      <c r="H51" s="469"/>
      <c r="I51" s="469"/>
      <c r="J51" s="469"/>
      <c r="K51" s="469"/>
      <c r="L51" s="469"/>
      <c r="M51" s="469"/>
      <c r="N51" s="469"/>
      <c r="O51" s="469"/>
      <c r="P51" s="474"/>
    </row>
    <row r="52" spans="1:16">
      <c r="A52" s="469"/>
      <c r="B52" s="469"/>
      <c r="C52" s="469"/>
      <c r="D52" s="469"/>
      <c r="E52" s="469"/>
      <c r="F52" s="469"/>
      <c r="G52" s="469"/>
      <c r="H52" s="469"/>
      <c r="I52" s="469"/>
      <c r="J52" s="469"/>
      <c r="K52" s="469"/>
      <c r="L52" s="469"/>
      <c r="M52" s="469"/>
      <c r="N52" s="469"/>
      <c r="O52" s="469"/>
      <c r="P52" s="474"/>
    </row>
    <row r="53" spans="1:16">
      <c r="A53" s="469"/>
      <c r="B53" s="469"/>
      <c r="C53" s="469"/>
      <c r="D53" s="469"/>
      <c r="E53" s="469"/>
      <c r="F53" s="469"/>
      <c r="G53" s="469"/>
      <c r="H53" s="469"/>
      <c r="I53" s="469"/>
      <c r="J53" s="469"/>
      <c r="K53" s="469"/>
      <c r="L53" s="469"/>
      <c r="M53" s="469"/>
      <c r="N53" s="469"/>
      <c r="O53" s="469"/>
      <c r="P53" s="474"/>
    </row>
    <row r="54" spans="1:16">
      <c r="A54" s="469"/>
      <c r="B54" s="469"/>
      <c r="C54" s="469"/>
      <c r="D54" s="469"/>
      <c r="E54" s="469"/>
      <c r="F54" s="469"/>
      <c r="G54" s="469"/>
      <c r="H54" s="469"/>
      <c r="I54" s="469"/>
      <c r="J54" s="469"/>
      <c r="K54" s="469"/>
      <c r="L54" s="469"/>
      <c r="M54" s="469"/>
      <c r="N54" s="469"/>
      <c r="O54" s="469"/>
      <c r="P54" s="474"/>
    </row>
    <row r="55" spans="1:16">
      <c r="A55" s="469"/>
      <c r="B55" s="469"/>
      <c r="C55" s="469"/>
      <c r="D55" s="469"/>
      <c r="E55" s="469"/>
      <c r="F55" s="469"/>
      <c r="G55" s="469"/>
      <c r="H55" s="469"/>
      <c r="I55" s="469"/>
      <c r="J55" s="469"/>
      <c r="K55" s="469"/>
      <c r="L55" s="469"/>
      <c r="M55" s="469"/>
      <c r="N55" s="469"/>
      <c r="O55" s="469"/>
      <c r="P55" s="474"/>
    </row>
    <row r="56" spans="1:16">
      <c r="A56" s="469"/>
      <c r="B56" s="469"/>
      <c r="C56" s="469"/>
      <c r="D56" s="469"/>
      <c r="E56" s="469"/>
      <c r="F56" s="469"/>
      <c r="G56" s="469"/>
      <c r="H56" s="469"/>
      <c r="I56" s="469"/>
      <c r="J56" s="469"/>
      <c r="K56" s="469"/>
      <c r="L56" s="469"/>
      <c r="M56" s="469"/>
      <c r="N56" s="469"/>
      <c r="O56" s="469"/>
      <c r="P56" s="474"/>
    </row>
    <row r="57" spans="1:16">
      <c r="A57" s="469"/>
      <c r="B57" s="469"/>
      <c r="C57" s="469"/>
      <c r="D57" s="469"/>
      <c r="E57" s="469"/>
      <c r="F57" s="469"/>
      <c r="G57" s="469"/>
      <c r="H57" s="469"/>
      <c r="I57" s="469"/>
      <c r="J57" s="469"/>
      <c r="K57" s="469"/>
      <c r="L57" s="469"/>
      <c r="M57" s="469"/>
      <c r="N57" s="469"/>
      <c r="O57" s="469"/>
      <c r="P57" s="474"/>
    </row>
    <row r="58" spans="1:16">
      <c r="A58" s="469"/>
      <c r="B58" s="469"/>
      <c r="C58" s="469"/>
      <c r="D58" s="469"/>
      <c r="E58" s="469"/>
      <c r="F58" s="469"/>
      <c r="G58" s="469"/>
      <c r="H58" s="469"/>
      <c r="I58" s="469"/>
      <c r="J58" s="469"/>
      <c r="K58" s="469"/>
      <c r="L58" s="469"/>
      <c r="M58" s="469"/>
      <c r="N58" s="469"/>
      <c r="O58" s="469"/>
      <c r="P58" s="474"/>
    </row>
    <row r="59" spans="1:16">
      <c r="A59" s="469"/>
      <c r="B59" s="469"/>
      <c r="C59" s="469"/>
      <c r="D59" s="469"/>
      <c r="E59" s="469"/>
      <c r="F59" s="469"/>
      <c r="G59" s="469"/>
      <c r="H59" s="469"/>
      <c r="I59" s="469"/>
      <c r="J59" s="469"/>
      <c r="K59" s="469"/>
      <c r="L59" s="469"/>
      <c r="M59" s="469"/>
      <c r="N59" s="469"/>
      <c r="O59" s="469"/>
      <c r="P59" s="474"/>
    </row>
    <row r="60" spans="1:16">
      <c r="A60" s="469"/>
      <c r="B60" s="469"/>
      <c r="C60" s="469"/>
      <c r="D60" s="469"/>
      <c r="E60" s="469"/>
      <c r="F60" s="469"/>
      <c r="G60" s="469"/>
      <c r="H60" s="469"/>
      <c r="I60" s="469"/>
      <c r="J60" s="469"/>
      <c r="K60" s="469"/>
      <c r="L60" s="469"/>
      <c r="M60" s="469"/>
      <c r="N60" s="469"/>
      <c r="O60" s="469"/>
      <c r="P60" s="474"/>
    </row>
    <row r="61" spans="1:16">
      <c r="A61" s="469"/>
      <c r="B61" s="469"/>
      <c r="C61" s="469"/>
      <c r="D61" s="469"/>
      <c r="E61" s="469"/>
      <c r="F61" s="469"/>
      <c r="G61" s="469"/>
      <c r="H61" s="469"/>
      <c r="I61" s="469"/>
      <c r="J61" s="469"/>
      <c r="K61" s="469"/>
      <c r="L61" s="469"/>
      <c r="M61" s="469"/>
      <c r="N61" s="469"/>
      <c r="O61" s="469"/>
      <c r="P61" s="474"/>
    </row>
    <row r="62" spans="1:16">
      <c r="A62" s="469"/>
      <c r="B62" s="469"/>
      <c r="C62" s="469"/>
      <c r="D62" s="469"/>
      <c r="E62" s="469"/>
      <c r="F62" s="469"/>
      <c r="G62" s="469"/>
      <c r="H62" s="469"/>
      <c r="I62" s="469"/>
      <c r="J62" s="469"/>
      <c r="K62" s="469"/>
      <c r="L62" s="469"/>
      <c r="M62" s="469"/>
      <c r="N62" s="469"/>
      <c r="O62" s="469"/>
      <c r="P62" s="474"/>
    </row>
    <row r="63" spans="1:16">
      <c r="A63" s="469"/>
      <c r="B63" s="469"/>
      <c r="C63" s="469"/>
      <c r="D63" s="469"/>
      <c r="E63" s="469"/>
      <c r="F63" s="469"/>
      <c r="G63" s="469"/>
      <c r="H63" s="469"/>
      <c r="I63" s="469"/>
      <c r="J63" s="469"/>
      <c r="K63" s="469"/>
      <c r="L63" s="469"/>
      <c r="M63" s="469"/>
      <c r="N63" s="469"/>
      <c r="O63" s="469"/>
      <c r="P63" s="474"/>
    </row>
    <row r="64" spans="1:16">
      <c r="A64" s="469"/>
      <c r="B64" s="469"/>
      <c r="C64" s="469"/>
      <c r="D64" s="469"/>
      <c r="E64" s="469"/>
      <c r="F64" s="469"/>
      <c r="G64" s="469"/>
      <c r="H64" s="469"/>
      <c r="I64" s="469"/>
      <c r="J64" s="469"/>
      <c r="K64" s="469"/>
      <c r="L64" s="469"/>
      <c r="M64" s="469"/>
      <c r="N64" s="469"/>
      <c r="O64" s="469"/>
      <c r="P64" s="474"/>
    </row>
    <row r="65" spans="1:16">
      <c r="A65" s="469"/>
      <c r="B65" s="469"/>
      <c r="C65" s="469"/>
      <c r="D65" s="469"/>
      <c r="E65" s="469"/>
      <c r="F65" s="469"/>
      <c r="G65" s="469"/>
      <c r="H65" s="469"/>
      <c r="I65" s="469"/>
      <c r="J65" s="469"/>
      <c r="K65" s="469"/>
      <c r="L65" s="469"/>
      <c r="M65" s="469"/>
      <c r="N65" s="469"/>
      <c r="O65" s="469"/>
      <c r="P65" s="474"/>
    </row>
    <row r="66" spans="1:16">
      <c r="A66" s="469"/>
      <c r="B66" s="469"/>
      <c r="C66" s="469"/>
      <c r="D66" s="469"/>
      <c r="E66" s="469"/>
      <c r="F66" s="469"/>
      <c r="G66" s="469"/>
      <c r="H66" s="469"/>
      <c r="I66" s="469"/>
      <c r="J66" s="469"/>
      <c r="K66" s="469"/>
      <c r="L66" s="469"/>
      <c r="M66" s="469"/>
      <c r="N66" s="469"/>
      <c r="O66" s="469"/>
      <c r="P66" s="474"/>
    </row>
    <row r="67" spans="1:16">
      <c r="A67" s="469"/>
      <c r="B67" s="469"/>
      <c r="C67" s="469"/>
      <c r="D67" s="469"/>
      <c r="E67" s="469"/>
      <c r="F67" s="469"/>
      <c r="G67" s="469"/>
      <c r="H67" s="469"/>
      <c r="I67" s="469"/>
      <c r="J67" s="469"/>
      <c r="K67" s="469"/>
      <c r="L67" s="469"/>
      <c r="M67" s="469"/>
      <c r="N67" s="469"/>
      <c r="O67" s="469"/>
      <c r="P67" s="474"/>
    </row>
    <row r="68" spans="1:16">
      <c r="A68" s="469"/>
      <c r="B68" s="469"/>
      <c r="C68" s="469"/>
      <c r="D68" s="469"/>
      <c r="E68" s="469"/>
      <c r="F68" s="469"/>
      <c r="G68" s="469"/>
      <c r="H68" s="469"/>
      <c r="I68" s="469"/>
      <c r="J68" s="469"/>
      <c r="K68" s="469"/>
      <c r="L68" s="469"/>
      <c r="M68" s="469"/>
      <c r="N68" s="469"/>
      <c r="O68" s="469"/>
      <c r="P68" s="474"/>
    </row>
    <row r="69" spans="1:16">
      <c r="A69" s="469"/>
      <c r="B69" s="469"/>
      <c r="C69" s="469"/>
      <c r="D69" s="469"/>
      <c r="E69" s="469"/>
      <c r="F69" s="469"/>
      <c r="G69" s="469"/>
      <c r="H69" s="469"/>
      <c r="I69" s="469"/>
      <c r="J69" s="469"/>
      <c r="K69" s="469"/>
      <c r="L69" s="469"/>
      <c r="M69" s="469"/>
      <c r="N69" s="469"/>
      <c r="O69" s="469"/>
      <c r="P69" s="474"/>
    </row>
    <row r="70" spans="1:16">
      <c r="A70" s="469"/>
      <c r="B70" s="469"/>
      <c r="C70" s="469"/>
      <c r="D70" s="469"/>
      <c r="E70" s="469"/>
      <c r="F70" s="469"/>
      <c r="G70" s="469"/>
      <c r="H70" s="469"/>
      <c r="I70" s="469"/>
      <c r="J70" s="469"/>
      <c r="K70" s="469"/>
      <c r="L70" s="469"/>
      <c r="M70" s="469"/>
      <c r="N70" s="469"/>
      <c r="O70" s="469"/>
      <c r="P70" s="474"/>
    </row>
    <row r="71" spans="1:16">
      <c r="A71" s="469"/>
      <c r="B71" s="469"/>
      <c r="C71" s="469"/>
      <c r="D71" s="469"/>
      <c r="E71" s="469"/>
      <c r="F71" s="469"/>
      <c r="G71" s="469"/>
      <c r="H71" s="469"/>
      <c r="I71" s="469"/>
      <c r="J71" s="469"/>
      <c r="K71" s="469"/>
      <c r="L71" s="469"/>
      <c r="M71" s="469"/>
      <c r="N71" s="469"/>
      <c r="O71" s="469"/>
      <c r="P71" s="474"/>
    </row>
    <row r="72" spans="1:16">
      <c r="A72" s="469"/>
      <c r="B72" s="469"/>
      <c r="C72" s="469"/>
      <c r="D72" s="469"/>
      <c r="E72" s="469"/>
      <c r="F72" s="469"/>
      <c r="G72" s="469"/>
      <c r="H72" s="469"/>
      <c r="I72" s="469"/>
      <c r="J72" s="469"/>
      <c r="K72" s="469"/>
      <c r="L72" s="469"/>
      <c r="M72" s="469"/>
      <c r="N72" s="469"/>
      <c r="O72" s="469"/>
      <c r="P72" s="474"/>
    </row>
    <row r="73" spans="1:16">
      <c r="A73" s="469"/>
      <c r="B73" s="469"/>
      <c r="C73" s="469"/>
      <c r="D73" s="469"/>
      <c r="E73" s="469"/>
      <c r="F73" s="469"/>
      <c r="G73" s="469"/>
      <c r="H73" s="469"/>
      <c r="I73" s="469"/>
      <c r="J73" s="469"/>
      <c r="K73" s="469"/>
      <c r="L73" s="469"/>
      <c r="M73" s="469"/>
      <c r="N73" s="469"/>
      <c r="O73" s="469"/>
      <c r="P73" s="474"/>
    </row>
    <row r="74" spans="1:16">
      <c r="A74" s="469"/>
      <c r="B74" s="469"/>
      <c r="C74" s="469"/>
      <c r="D74" s="469"/>
      <c r="E74" s="469"/>
      <c r="F74" s="469"/>
      <c r="G74" s="469"/>
      <c r="H74" s="469"/>
      <c r="I74" s="469"/>
      <c r="J74" s="469"/>
      <c r="K74" s="469"/>
      <c r="L74" s="469"/>
      <c r="M74" s="469"/>
      <c r="N74" s="469"/>
      <c r="O74" s="469"/>
      <c r="P74" s="474"/>
    </row>
    <row r="75" spans="1:16">
      <c r="A75" s="469"/>
      <c r="B75" s="469"/>
      <c r="C75" s="469"/>
      <c r="D75" s="469"/>
      <c r="E75" s="469"/>
      <c r="F75" s="469"/>
      <c r="G75" s="469"/>
      <c r="H75" s="469"/>
      <c r="I75" s="469"/>
      <c r="J75" s="469"/>
      <c r="K75" s="469"/>
      <c r="L75" s="469"/>
      <c r="M75" s="469"/>
      <c r="N75" s="469"/>
      <c r="O75" s="469"/>
      <c r="P75" s="474"/>
    </row>
    <row r="76" spans="1:16">
      <c r="A76" s="469"/>
      <c r="B76" s="469"/>
      <c r="C76" s="469"/>
      <c r="D76" s="469"/>
      <c r="E76" s="469"/>
      <c r="F76" s="469"/>
      <c r="G76" s="469"/>
      <c r="H76" s="469"/>
      <c r="I76" s="469"/>
      <c r="J76" s="469"/>
      <c r="K76" s="469"/>
      <c r="L76" s="469"/>
      <c r="M76" s="469"/>
      <c r="N76" s="469"/>
      <c r="O76" s="469"/>
      <c r="P76" s="474"/>
    </row>
    <row r="77" spans="1:16">
      <c r="A77" s="469"/>
      <c r="B77" s="469"/>
      <c r="C77" s="469"/>
      <c r="D77" s="469"/>
      <c r="E77" s="469"/>
      <c r="F77" s="469"/>
      <c r="G77" s="469"/>
      <c r="H77" s="469"/>
      <c r="I77" s="469"/>
      <c r="J77" s="469"/>
      <c r="K77" s="469"/>
      <c r="L77" s="469"/>
      <c r="M77" s="469"/>
      <c r="N77" s="469"/>
      <c r="O77" s="469"/>
      <c r="P77" s="474"/>
    </row>
    <row r="78" spans="1:16">
      <c r="A78" s="469"/>
      <c r="B78" s="469"/>
      <c r="C78" s="469"/>
      <c r="D78" s="469"/>
      <c r="E78" s="469"/>
      <c r="F78" s="469"/>
      <c r="G78" s="469"/>
      <c r="H78" s="469"/>
      <c r="I78" s="469"/>
      <c r="J78" s="469"/>
      <c r="K78" s="469"/>
      <c r="L78" s="469"/>
      <c r="M78" s="469"/>
      <c r="N78" s="469"/>
      <c r="O78" s="469"/>
      <c r="P78" s="474"/>
    </row>
    <row r="79" spans="1:16">
      <c r="A79" s="469"/>
      <c r="B79" s="469"/>
      <c r="C79" s="469"/>
      <c r="D79" s="469"/>
      <c r="E79" s="469"/>
      <c r="F79" s="469"/>
      <c r="G79" s="469"/>
      <c r="H79" s="469"/>
      <c r="I79" s="469"/>
      <c r="J79" s="469"/>
      <c r="K79" s="469"/>
      <c r="L79" s="469"/>
      <c r="M79" s="469"/>
      <c r="N79" s="469"/>
      <c r="O79" s="469"/>
      <c r="P79" s="474"/>
    </row>
    <row r="80" spans="1:16">
      <c r="A80" s="469"/>
      <c r="B80" s="469"/>
      <c r="C80" s="469"/>
      <c r="D80" s="469"/>
      <c r="E80" s="469"/>
      <c r="F80" s="469"/>
      <c r="G80" s="469"/>
      <c r="H80" s="469"/>
      <c r="I80" s="469"/>
      <c r="J80" s="469"/>
      <c r="K80" s="469"/>
      <c r="L80" s="469"/>
      <c r="M80" s="469"/>
      <c r="N80" s="469"/>
      <c r="O80" s="469"/>
      <c r="P80" s="474"/>
    </row>
    <row r="81" spans="1:16">
      <c r="A81" s="469"/>
      <c r="B81" s="469"/>
      <c r="C81" s="469"/>
      <c r="D81" s="469"/>
      <c r="E81" s="469"/>
      <c r="F81" s="469"/>
      <c r="G81" s="469"/>
      <c r="H81" s="469"/>
      <c r="I81" s="469"/>
      <c r="J81" s="469"/>
      <c r="K81" s="469"/>
      <c r="L81" s="469"/>
      <c r="M81" s="469"/>
      <c r="N81" s="469"/>
      <c r="O81" s="469"/>
      <c r="P81" s="474"/>
    </row>
    <row r="82" spans="1:16">
      <c r="A82" s="469"/>
      <c r="B82" s="469"/>
      <c r="C82" s="469"/>
      <c r="D82" s="469"/>
      <c r="E82" s="469"/>
      <c r="F82" s="469"/>
      <c r="G82" s="469"/>
      <c r="H82" s="469"/>
      <c r="I82" s="469"/>
      <c r="J82" s="469"/>
      <c r="K82" s="469"/>
      <c r="L82" s="469"/>
      <c r="M82" s="469"/>
      <c r="N82" s="469"/>
      <c r="O82" s="469"/>
      <c r="P82" s="474"/>
    </row>
    <row r="83" spans="1:16">
      <c r="A83" s="469"/>
      <c r="B83" s="469"/>
      <c r="C83" s="469"/>
      <c r="D83" s="469"/>
      <c r="E83" s="469"/>
      <c r="F83" s="469"/>
      <c r="G83" s="469"/>
      <c r="H83" s="469"/>
      <c r="I83" s="469"/>
      <c r="J83" s="469"/>
      <c r="K83" s="469"/>
      <c r="L83" s="469"/>
      <c r="M83" s="469"/>
      <c r="N83" s="469"/>
      <c r="O83" s="469"/>
      <c r="P83" s="474"/>
    </row>
    <row r="84" spans="1:16">
      <c r="A84" s="469"/>
      <c r="B84" s="469"/>
      <c r="C84" s="469"/>
      <c r="D84" s="469"/>
      <c r="E84" s="469"/>
      <c r="F84" s="469"/>
      <c r="G84" s="469"/>
      <c r="H84" s="469"/>
      <c r="I84" s="469"/>
      <c r="J84" s="469"/>
      <c r="K84" s="469"/>
      <c r="L84" s="469"/>
      <c r="M84" s="469"/>
      <c r="N84" s="469"/>
      <c r="O84" s="469"/>
      <c r="P84" s="474"/>
    </row>
    <row r="85" spans="1:16">
      <c r="A85" s="472"/>
      <c r="B85" s="472"/>
      <c r="C85" s="472"/>
      <c r="D85" s="472"/>
      <c r="E85" s="472"/>
      <c r="F85" s="472"/>
      <c r="G85" s="472"/>
      <c r="H85" s="472"/>
      <c r="I85" s="472"/>
      <c r="J85" s="472"/>
      <c r="K85" s="472"/>
      <c r="L85" s="472"/>
      <c r="M85" s="472"/>
      <c r="N85" s="472"/>
      <c r="O85" s="472"/>
      <c r="P85" s="474"/>
    </row>
    <row r="86" spans="1:16">
      <c r="A86" s="472"/>
      <c r="B86" s="472"/>
      <c r="C86" s="472"/>
      <c r="D86" s="472"/>
      <c r="E86" s="472"/>
      <c r="F86" s="472"/>
      <c r="G86" s="472"/>
      <c r="H86" s="472"/>
      <c r="I86" s="472"/>
      <c r="J86" s="472"/>
      <c r="K86" s="472"/>
      <c r="L86" s="472"/>
      <c r="M86" s="472"/>
      <c r="N86" s="472"/>
      <c r="O86" s="472"/>
      <c r="P86" s="474"/>
    </row>
    <row r="87" spans="1:16">
      <c r="A87" s="472"/>
      <c r="B87" s="472"/>
      <c r="C87" s="472"/>
      <c r="D87" s="472"/>
      <c r="E87" s="472"/>
      <c r="F87" s="472"/>
      <c r="G87" s="472"/>
      <c r="H87" s="472"/>
      <c r="I87" s="472"/>
      <c r="J87" s="472"/>
      <c r="K87" s="472"/>
      <c r="L87" s="472"/>
      <c r="M87" s="472"/>
      <c r="N87" s="472"/>
      <c r="O87" s="472"/>
      <c r="P87" s="474"/>
    </row>
    <row r="88" spans="1:16">
      <c r="A88" s="472"/>
      <c r="B88" s="472"/>
      <c r="C88" s="472"/>
      <c r="D88" s="472"/>
      <c r="E88" s="472"/>
      <c r="F88" s="472"/>
      <c r="G88" s="472"/>
      <c r="H88" s="472"/>
      <c r="I88" s="472"/>
      <c r="J88" s="472"/>
      <c r="K88" s="472"/>
      <c r="L88" s="472"/>
      <c r="M88" s="472"/>
      <c r="N88" s="472"/>
      <c r="O88" s="472"/>
      <c r="P88" s="474"/>
    </row>
    <row r="89" spans="1:16">
      <c r="A89" s="472"/>
      <c r="B89" s="472"/>
      <c r="C89" s="472"/>
      <c r="D89" s="472"/>
      <c r="E89" s="472"/>
      <c r="F89" s="472"/>
      <c r="G89" s="472"/>
      <c r="H89" s="472"/>
      <c r="I89" s="472"/>
      <c r="J89" s="472"/>
      <c r="K89" s="472"/>
      <c r="L89" s="472"/>
      <c r="M89" s="472"/>
      <c r="N89" s="472"/>
      <c r="O89" s="472"/>
      <c r="P89" s="474"/>
    </row>
    <row r="90" spans="1:16">
      <c r="A90" s="468"/>
      <c r="B90" s="468"/>
      <c r="C90" s="468"/>
      <c r="D90" s="468"/>
      <c r="E90" s="468"/>
      <c r="F90" s="468"/>
      <c r="G90" s="468"/>
      <c r="H90" s="468"/>
      <c r="I90" s="468"/>
      <c r="J90" s="468"/>
      <c r="K90" s="468"/>
      <c r="L90" s="468"/>
      <c r="M90" s="468"/>
      <c r="N90" s="468"/>
      <c r="O90" s="468"/>
    </row>
    <row r="91" spans="1:16">
      <c r="A91" s="468"/>
      <c r="B91" s="468"/>
      <c r="C91" s="468"/>
      <c r="D91" s="468"/>
      <c r="E91" s="468"/>
      <c r="F91" s="468"/>
      <c r="G91" s="468"/>
      <c r="H91" s="468"/>
      <c r="I91" s="468"/>
      <c r="J91" s="468"/>
      <c r="K91" s="468"/>
      <c r="L91" s="468"/>
      <c r="M91" s="468"/>
      <c r="N91" s="468"/>
      <c r="O91" s="468"/>
    </row>
    <row r="92" spans="1:16">
      <c r="A92" s="468"/>
      <c r="B92" s="468"/>
      <c r="C92" s="468"/>
      <c r="D92" s="468"/>
      <c r="E92" s="468"/>
      <c r="F92" s="468"/>
      <c r="G92" s="468"/>
      <c r="H92" s="468"/>
      <c r="I92" s="468"/>
      <c r="J92" s="468"/>
      <c r="K92" s="468"/>
      <c r="L92" s="468"/>
      <c r="M92" s="468"/>
      <c r="N92" s="468"/>
      <c r="O92" s="468"/>
    </row>
    <row r="93" spans="1:16">
      <c r="A93" s="468"/>
      <c r="B93" s="468"/>
      <c r="C93" s="468"/>
      <c r="D93" s="468"/>
      <c r="E93" s="468"/>
      <c r="F93" s="468"/>
      <c r="G93" s="468"/>
      <c r="H93" s="468"/>
      <c r="I93" s="468"/>
      <c r="J93" s="468"/>
      <c r="K93" s="468"/>
      <c r="L93" s="468"/>
      <c r="M93" s="468"/>
      <c r="N93" s="468"/>
      <c r="O93" s="468"/>
    </row>
    <row r="94" spans="1:16">
      <c r="A94" s="468"/>
      <c r="B94" s="468"/>
      <c r="C94" s="468"/>
      <c r="D94" s="468"/>
      <c r="E94" s="468"/>
      <c r="F94" s="468"/>
      <c r="G94" s="468"/>
      <c r="H94" s="468"/>
      <c r="I94" s="468"/>
      <c r="J94" s="468"/>
      <c r="K94" s="468"/>
      <c r="L94" s="468"/>
      <c r="M94" s="468"/>
      <c r="N94" s="468"/>
      <c r="O94" s="468"/>
    </row>
    <row r="95" spans="1:16">
      <c r="A95" s="468"/>
      <c r="B95" s="468"/>
      <c r="C95" s="468"/>
      <c r="D95" s="468"/>
      <c r="E95" s="468"/>
      <c r="F95" s="468"/>
      <c r="G95" s="468"/>
      <c r="H95" s="468"/>
      <c r="I95" s="468"/>
      <c r="J95" s="468"/>
      <c r="K95" s="468"/>
      <c r="L95" s="468"/>
      <c r="M95" s="468"/>
      <c r="N95" s="468"/>
      <c r="O95" s="468"/>
    </row>
    <row r="96" spans="1:16">
      <c r="A96" s="468"/>
      <c r="B96" s="468"/>
      <c r="C96" s="468"/>
      <c r="D96" s="468"/>
      <c r="E96" s="468"/>
      <c r="F96" s="468"/>
      <c r="G96" s="468"/>
      <c r="H96" s="468"/>
      <c r="I96" s="468"/>
      <c r="J96" s="468"/>
      <c r="K96" s="468"/>
      <c r="L96" s="468"/>
      <c r="M96" s="468"/>
      <c r="N96" s="468"/>
      <c r="O96" s="468"/>
    </row>
    <row r="97" spans="1:15">
      <c r="A97" s="468"/>
      <c r="B97" s="468"/>
      <c r="C97" s="468"/>
      <c r="D97" s="468"/>
      <c r="E97" s="468"/>
      <c r="F97" s="468"/>
      <c r="G97" s="468"/>
      <c r="H97" s="468"/>
      <c r="I97" s="468"/>
      <c r="J97" s="468"/>
      <c r="K97" s="468"/>
      <c r="L97" s="468"/>
      <c r="M97" s="468"/>
      <c r="N97" s="468"/>
      <c r="O97" s="468"/>
    </row>
    <row r="98" spans="1:15">
      <c r="A98" s="468"/>
      <c r="B98" s="468"/>
      <c r="C98" s="468"/>
      <c r="D98" s="468"/>
      <c r="E98" s="468"/>
      <c r="F98" s="468"/>
      <c r="G98" s="468"/>
      <c r="H98" s="468"/>
      <c r="I98" s="468"/>
      <c r="J98" s="468"/>
      <c r="K98" s="468"/>
      <c r="L98" s="468"/>
      <c r="M98" s="468"/>
      <c r="N98" s="468"/>
      <c r="O98" s="468"/>
    </row>
    <row r="99" spans="1:15">
      <c r="A99" s="468"/>
      <c r="B99" s="468"/>
      <c r="C99" s="468"/>
      <c r="D99" s="468"/>
      <c r="E99" s="468"/>
      <c r="F99" s="468"/>
      <c r="G99" s="468"/>
      <c r="H99" s="468"/>
      <c r="I99" s="468"/>
      <c r="J99" s="468"/>
      <c r="K99" s="468"/>
      <c r="L99" s="468"/>
      <c r="M99" s="468"/>
      <c r="N99" s="468"/>
      <c r="O99" s="468"/>
    </row>
  </sheetData>
  <mergeCells count="28">
    <mergeCell ref="P11:P14"/>
    <mergeCell ref="Q11:Q14"/>
    <mergeCell ref="A1:R1"/>
    <mergeCell ref="L5:N5"/>
    <mergeCell ref="Q5:Q6"/>
    <mergeCell ref="E5:E6"/>
    <mergeCell ref="F5:F6"/>
    <mergeCell ref="J5:K5"/>
    <mergeCell ref="A2:R2"/>
    <mergeCell ref="R5:R6"/>
    <mergeCell ref="N3:R3"/>
    <mergeCell ref="M4:R4"/>
    <mergeCell ref="I5:I6"/>
    <mergeCell ref="H5:H6"/>
    <mergeCell ref="G5:G6"/>
    <mergeCell ref="O5:P5"/>
    <mergeCell ref="A41:C41"/>
    <mergeCell ref="A40:C40"/>
    <mergeCell ref="A5:A6"/>
    <mergeCell ref="C5:C6"/>
    <mergeCell ref="D5:D6"/>
    <mergeCell ref="A39:C39"/>
    <mergeCell ref="B5:B6"/>
    <mergeCell ref="J11:J14"/>
    <mergeCell ref="K11:K14"/>
    <mergeCell ref="L11:L14"/>
    <mergeCell ref="N11:N14"/>
    <mergeCell ref="O11:O14"/>
  </mergeCells>
  <phoneticPr fontId="9" type="noConversion"/>
  <pageMargins left="0.7" right="0.7" top="0.75" bottom="0.75" header="0.3" footer="0.3"/>
  <pageSetup paperSize="9" scale="58" orientation="portrait"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6">
    <tabColor rgb="FFFFFF00"/>
    <pageSetUpPr fitToPage="1"/>
  </sheetPr>
  <dimension ref="A1:T85"/>
  <sheetViews>
    <sheetView view="pageBreakPreview" zoomScaleNormal="100" zoomScaleSheetLayoutView="100" workbookViewId="0">
      <selection activeCell="E15" sqref="E15"/>
    </sheetView>
  </sheetViews>
  <sheetFormatPr defaultColWidth="9" defaultRowHeight="15.75" customHeight="1"/>
  <cols>
    <col min="1" max="1" width="4.25" style="2" customWidth="1"/>
    <col min="2" max="2" width="9.625" style="2" hidden="1" customWidth="1"/>
    <col min="3" max="3" width="14.875" style="2" customWidth="1"/>
    <col min="4" max="4" width="10.5" style="2" hidden="1" customWidth="1"/>
    <col min="5" max="6" width="4.375" style="2" customWidth="1"/>
    <col min="7" max="7" width="9" style="2" customWidth="1"/>
    <col min="8" max="8" width="8.875" style="2" customWidth="1"/>
    <col min="9" max="9" width="9.5" style="2" customWidth="1"/>
    <col min="10" max="12" width="11" style="2" customWidth="1"/>
    <col min="13" max="13" width="9.75" style="2" hidden="1" customWidth="1"/>
    <col min="14" max="15" width="11" style="2" customWidth="1"/>
    <col min="16" max="16" width="8.5" style="2" customWidth="1"/>
    <col min="17" max="17" width="6.875" style="2" hidden="1" customWidth="1"/>
    <col min="18" max="18" width="11.375" style="2" customWidth="1"/>
    <col min="19" max="16384" width="9" style="2"/>
  </cols>
  <sheetData>
    <row r="1" spans="1:20" s="15" customFormat="1" ht="30" customHeight="1">
      <c r="A1" s="519" t="s">
        <v>196</v>
      </c>
      <c r="B1" s="519"/>
      <c r="C1" s="519"/>
      <c r="D1" s="519"/>
      <c r="E1" s="519"/>
      <c r="F1" s="519"/>
      <c r="G1" s="519"/>
      <c r="H1" s="519"/>
      <c r="I1" s="519"/>
      <c r="J1" s="519"/>
      <c r="K1" s="519"/>
      <c r="L1" s="519"/>
      <c r="M1" s="519"/>
      <c r="N1" s="519"/>
      <c r="O1" s="519"/>
      <c r="P1" s="519"/>
      <c r="Q1" s="519"/>
      <c r="R1" s="519"/>
    </row>
    <row r="2" spans="1:20" s="113" customFormat="1" ht="15" customHeight="1">
      <c r="A2" s="518" t="str">
        <f>公用信息!A8</f>
        <v>评估基准日：2018年11月30日</v>
      </c>
      <c r="B2" s="518"/>
      <c r="C2" s="518"/>
      <c r="D2" s="518"/>
      <c r="E2" s="518"/>
      <c r="F2" s="518"/>
      <c r="G2" s="518"/>
      <c r="H2" s="537"/>
      <c r="I2" s="537"/>
      <c r="J2" s="537"/>
      <c r="K2" s="537"/>
      <c r="L2" s="537"/>
      <c r="M2" s="537"/>
      <c r="N2" s="537"/>
      <c r="O2" s="537"/>
      <c r="P2" s="553"/>
      <c r="Q2" s="553"/>
      <c r="R2" s="553"/>
    </row>
    <row r="3" spans="1:20" s="113" customFormat="1" ht="15" customHeight="1">
      <c r="A3" s="91"/>
      <c r="B3" s="91"/>
      <c r="C3" s="91"/>
      <c r="D3" s="91"/>
      <c r="E3" s="91"/>
      <c r="F3" s="91"/>
      <c r="G3" s="91"/>
      <c r="H3" s="157"/>
      <c r="I3" s="157"/>
      <c r="J3" s="157"/>
      <c r="K3" s="157"/>
      <c r="L3" s="157"/>
      <c r="M3" s="157"/>
      <c r="N3" s="157"/>
      <c r="O3" s="157"/>
      <c r="P3" s="112"/>
      <c r="Q3" s="112"/>
      <c r="R3" s="109" t="s">
        <v>287</v>
      </c>
    </row>
    <row r="4" spans="1:20" s="113" customFormat="1" ht="15.75" customHeight="1">
      <c r="A4" s="540" t="str">
        <f>公用信息!A5</f>
        <v>被评估单位：中国劳动关系学院</v>
      </c>
      <c r="B4" s="540"/>
      <c r="C4" s="540"/>
      <c r="D4" s="540"/>
      <c r="E4" s="540"/>
      <c r="F4" s="540"/>
      <c r="G4" s="540"/>
      <c r="H4" s="540"/>
      <c r="I4" s="540"/>
      <c r="J4" s="90"/>
      <c r="K4" s="90"/>
      <c r="L4" s="90"/>
      <c r="M4" s="90"/>
      <c r="N4" s="90"/>
      <c r="O4" s="90"/>
      <c r="R4" s="110" t="s">
        <v>0</v>
      </c>
    </row>
    <row r="5" spans="1:20" s="114" customFormat="1" ht="15.75" customHeight="1">
      <c r="A5" s="594" t="s">
        <v>36</v>
      </c>
      <c r="B5" s="594" t="s">
        <v>486</v>
      </c>
      <c r="C5" s="594" t="s">
        <v>487</v>
      </c>
      <c r="D5" s="594" t="s">
        <v>483</v>
      </c>
      <c r="E5" s="594" t="s">
        <v>436</v>
      </c>
      <c r="F5" s="594" t="s">
        <v>437</v>
      </c>
      <c r="G5" s="594" t="s">
        <v>445</v>
      </c>
      <c r="H5" s="594" t="s">
        <v>484</v>
      </c>
      <c r="I5" s="594" t="s">
        <v>488</v>
      </c>
      <c r="J5" s="652" t="s">
        <v>51</v>
      </c>
      <c r="K5" s="652"/>
      <c r="L5" s="594" t="s">
        <v>52</v>
      </c>
      <c r="M5" s="594"/>
      <c r="N5" s="594"/>
      <c r="O5" s="650" t="s">
        <v>321</v>
      </c>
      <c r="P5" s="651"/>
      <c r="Q5" s="646" t="s">
        <v>53</v>
      </c>
      <c r="R5" s="646" t="s">
        <v>27</v>
      </c>
    </row>
    <row r="6" spans="1:20" s="114" customFormat="1" ht="15.75" customHeight="1">
      <c r="A6" s="594"/>
      <c r="B6" s="594"/>
      <c r="C6" s="594"/>
      <c r="D6" s="594"/>
      <c r="E6" s="594"/>
      <c r="F6" s="594"/>
      <c r="G6" s="594"/>
      <c r="H6" s="594"/>
      <c r="I6" s="594"/>
      <c r="J6" s="346" t="s">
        <v>438</v>
      </c>
      <c r="K6" s="303" t="s">
        <v>439</v>
      </c>
      <c r="L6" s="303" t="s">
        <v>438</v>
      </c>
      <c r="M6" s="303" t="s">
        <v>440</v>
      </c>
      <c r="N6" s="303" t="s">
        <v>439</v>
      </c>
      <c r="O6" s="303" t="s">
        <v>438</v>
      </c>
      <c r="P6" s="303" t="s">
        <v>49</v>
      </c>
      <c r="Q6" s="646"/>
      <c r="R6" s="647"/>
    </row>
    <row r="7" spans="1:20" s="114" customFormat="1" ht="25.15" customHeight="1">
      <c r="A7" s="303">
        <v>1</v>
      </c>
      <c r="B7" s="303"/>
      <c r="C7" s="303" t="s">
        <v>953</v>
      </c>
      <c r="D7" s="303"/>
      <c r="E7" s="303" t="s">
        <v>955</v>
      </c>
      <c r="F7" s="303"/>
      <c r="G7" s="439">
        <v>37500</v>
      </c>
      <c r="H7" s="439">
        <f>G7</f>
        <v>37500</v>
      </c>
      <c r="I7" s="347" t="s">
        <v>956</v>
      </c>
      <c r="J7" s="387"/>
      <c r="K7" s="388"/>
      <c r="L7" s="388"/>
      <c r="M7" s="303"/>
      <c r="N7" s="388"/>
      <c r="O7" s="328">
        <f>L7-J7</f>
        <v>0</v>
      </c>
      <c r="P7" s="328">
        <f>N7-K7</f>
        <v>0</v>
      </c>
      <c r="Q7" s="388" t="str">
        <f>IF(K7=0,"",ROUND(P7/K7*100,2))</f>
        <v/>
      </c>
      <c r="R7" s="304"/>
    </row>
    <row r="8" spans="1:20" s="114" customFormat="1" ht="25.15" hidden="1" customHeight="1">
      <c r="A8" s="481">
        <v>2</v>
      </c>
      <c r="B8" s="481"/>
      <c r="C8" s="481" t="s">
        <v>953</v>
      </c>
      <c r="D8" s="481"/>
      <c r="E8" s="481" t="s">
        <v>955</v>
      </c>
      <c r="F8" s="481">
        <v>1</v>
      </c>
      <c r="G8" s="482">
        <v>34394</v>
      </c>
      <c r="H8" s="482">
        <f t="shared" ref="H8:H9" si="0">G8</f>
        <v>34394</v>
      </c>
      <c r="I8" s="483" t="s">
        <v>956</v>
      </c>
      <c r="J8" s="484"/>
      <c r="K8" s="484"/>
      <c r="L8" s="485"/>
      <c r="M8" s="481"/>
      <c r="N8" s="485">
        <f t="shared" ref="N8:N9" si="1">L8</f>
        <v>0</v>
      </c>
      <c r="O8" s="480">
        <f t="shared" ref="O8:O24" si="2">L8-J8</f>
        <v>0</v>
      </c>
      <c r="P8" s="480">
        <f t="shared" ref="P8:P24" si="3">N8-K8</f>
        <v>0</v>
      </c>
      <c r="Q8" s="388" t="str">
        <f t="shared" ref="Q8:Q24" si="4">IF(K8=0,"",ROUND(P8/K8*100,2))</f>
        <v/>
      </c>
      <c r="R8" s="648" t="s">
        <v>987</v>
      </c>
    </row>
    <row r="9" spans="1:20" s="114" customFormat="1" ht="25.15" hidden="1" customHeight="1">
      <c r="A9" s="481">
        <v>3</v>
      </c>
      <c r="B9" s="481"/>
      <c r="C9" s="481" t="s">
        <v>954</v>
      </c>
      <c r="D9" s="481"/>
      <c r="E9" s="481" t="s">
        <v>955</v>
      </c>
      <c r="F9" s="481">
        <v>1</v>
      </c>
      <c r="G9" s="482">
        <v>34394</v>
      </c>
      <c r="H9" s="482">
        <f t="shared" si="0"/>
        <v>34394</v>
      </c>
      <c r="I9" s="483" t="s">
        <v>956</v>
      </c>
      <c r="J9" s="484"/>
      <c r="K9" s="484"/>
      <c r="L9" s="485"/>
      <c r="M9" s="481"/>
      <c r="N9" s="485">
        <f t="shared" si="1"/>
        <v>0</v>
      </c>
      <c r="O9" s="480">
        <f t="shared" si="2"/>
        <v>0</v>
      </c>
      <c r="P9" s="480">
        <f t="shared" si="3"/>
        <v>0</v>
      </c>
      <c r="Q9" s="388" t="str">
        <f t="shared" si="4"/>
        <v/>
      </c>
      <c r="R9" s="649"/>
      <c r="T9" s="442"/>
    </row>
    <row r="10" spans="1:20" s="440" customFormat="1" ht="25.15" customHeight="1">
      <c r="A10" s="344"/>
      <c r="B10" s="344"/>
      <c r="C10" s="344"/>
      <c r="D10" s="344"/>
      <c r="E10" s="344"/>
      <c r="F10" s="344"/>
      <c r="G10" s="444"/>
      <c r="H10" s="444"/>
      <c r="I10" s="344"/>
      <c r="J10" s="445"/>
      <c r="K10" s="445"/>
      <c r="L10" s="446"/>
      <c r="M10" s="344"/>
      <c r="N10" s="446"/>
      <c r="O10" s="331"/>
      <c r="P10" s="331"/>
      <c r="Q10" s="446"/>
      <c r="R10" s="447"/>
    </row>
    <row r="11" spans="1:20" s="114" customFormat="1" ht="17.25" customHeight="1">
      <c r="A11" s="303"/>
      <c r="B11" s="303"/>
      <c r="C11" s="303"/>
      <c r="D11" s="303"/>
      <c r="E11" s="303"/>
      <c r="F11" s="303"/>
      <c r="G11" s="303"/>
      <c r="H11" s="303"/>
      <c r="I11" s="303"/>
      <c r="J11" s="387"/>
      <c r="K11" s="387"/>
      <c r="L11" s="388"/>
      <c r="M11" s="303"/>
      <c r="N11" s="388"/>
      <c r="O11" s="328">
        <f t="shared" si="2"/>
        <v>0</v>
      </c>
      <c r="P11" s="328">
        <f t="shared" si="3"/>
        <v>0</v>
      </c>
      <c r="Q11" s="388" t="str">
        <f t="shared" si="4"/>
        <v/>
      </c>
      <c r="R11" s="304"/>
    </row>
    <row r="12" spans="1:20" s="114" customFormat="1" ht="17.25" customHeight="1">
      <c r="A12" s="303"/>
      <c r="B12" s="303"/>
      <c r="C12" s="303"/>
      <c r="D12" s="303"/>
      <c r="E12" s="303"/>
      <c r="F12" s="303"/>
      <c r="G12" s="303"/>
      <c r="H12" s="303"/>
      <c r="I12" s="303"/>
      <c r="J12" s="387"/>
      <c r="K12" s="387"/>
      <c r="L12" s="388"/>
      <c r="M12" s="303"/>
      <c r="N12" s="388"/>
      <c r="O12" s="328">
        <f t="shared" si="2"/>
        <v>0</v>
      </c>
      <c r="P12" s="328">
        <f t="shared" si="3"/>
        <v>0</v>
      </c>
      <c r="Q12" s="388" t="str">
        <f t="shared" si="4"/>
        <v/>
      </c>
      <c r="R12" s="304"/>
    </row>
    <row r="13" spans="1:20" s="114" customFormat="1" ht="17.25" customHeight="1">
      <c r="A13" s="303"/>
      <c r="B13" s="303"/>
      <c r="C13" s="303"/>
      <c r="D13" s="303"/>
      <c r="E13" s="303"/>
      <c r="F13" s="303"/>
      <c r="G13" s="303"/>
      <c r="H13" s="303"/>
      <c r="I13" s="303"/>
      <c r="J13" s="387"/>
      <c r="K13" s="387"/>
      <c r="L13" s="388"/>
      <c r="M13" s="303"/>
      <c r="N13" s="388"/>
      <c r="O13" s="328">
        <f t="shared" si="2"/>
        <v>0</v>
      </c>
      <c r="P13" s="328">
        <f t="shared" si="3"/>
        <v>0</v>
      </c>
      <c r="Q13" s="388" t="str">
        <f t="shared" si="4"/>
        <v/>
      </c>
      <c r="R13" s="304"/>
    </row>
    <row r="14" spans="1:20" s="113" customFormat="1" ht="17.25" customHeight="1">
      <c r="A14" s="176"/>
      <c r="B14" s="176"/>
      <c r="C14" s="188"/>
      <c r="D14" s="188"/>
      <c r="E14" s="176"/>
      <c r="F14" s="176"/>
      <c r="G14" s="175"/>
      <c r="H14" s="175"/>
      <c r="I14" s="201"/>
      <c r="J14" s="387"/>
      <c r="K14" s="387"/>
      <c r="L14" s="388"/>
      <c r="M14" s="336"/>
      <c r="N14" s="388"/>
      <c r="O14" s="328">
        <f t="shared" si="2"/>
        <v>0</v>
      </c>
      <c r="P14" s="328">
        <f t="shared" si="3"/>
        <v>0</v>
      </c>
      <c r="Q14" s="388" t="str">
        <f t="shared" si="4"/>
        <v/>
      </c>
      <c r="R14" s="116"/>
    </row>
    <row r="15" spans="1:20" s="113" customFormat="1" ht="17.25" customHeight="1">
      <c r="A15" s="176"/>
      <c r="B15" s="176"/>
      <c r="C15" s="188"/>
      <c r="D15" s="188"/>
      <c r="E15" s="176"/>
      <c r="F15" s="176"/>
      <c r="G15" s="175"/>
      <c r="H15" s="175"/>
      <c r="I15" s="201"/>
      <c r="J15" s="387"/>
      <c r="K15" s="387"/>
      <c r="L15" s="388"/>
      <c r="M15" s="336"/>
      <c r="N15" s="388"/>
      <c r="O15" s="328">
        <f t="shared" si="2"/>
        <v>0</v>
      </c>
      <c r="P15" s="328">
        <f t="shared" si="3"/>
        <v>0</v>
      </c>
      <c r="Q15" s="388" t="str">
        <f t="shared" si="4"/>
        <v/>
      </c>
      <c r="R15" s="116"/>
    </row>
    <row r="16" spans="1:20" s="113" customFormat="1" ht="17.25" customHeight="1">
      <c r="A16" s="176"/>
      <c r="B16" s="176"/>
      <c r="C16" s="188"/>
      <c r="D16" s="188"/>
      <c r="E16" s="176"/>
      <c r="F16" s="176"/>
      <c r="G16" s="175"/>
      <c r="H16" s="175"/>
      <c r="I16" s="201"/>
      <c r="J16" s="387"/>
      <c r="K16" s="387"/>
      <c r="L16" s="388"/>
      <c r="M16" s="336"/>
      <c r="N16" s="388"/>
      <c r="O16" s="328">
        <f t="shared" si="2"/>
        <v>0</v>
      </c>
      <c r="P16" s="328">
        <f t="shared" si="3"/>
        <v>0</v>
      </c>
      <c r="Q16" s="388" t="str">
        <f t="shared" si="4"/>
        <v/>
      </c>
      <c r="R16" s="116"/>
    </row>
    <row r="17" spans="1:18" s="113" customFormat="1" ht="17.25" customHeight="1">
      <c r="A17" s="176"/>
      <c r="B17" s="176"/>
      <c r="C17" s="188"/>
      <c r="D17" s="188"/>
      <c r="E17" s="176"/>
      <c r="F17" s="176"/>
      <c r="G17" s="175"/>
      <c r="H17" s="175"/>
      <c r="I17" s="201"/>
      <c r="J17" s="387"/>
      <c r="K17" s="387"/>
      <c r="L17" s="388"/>
      <c r="M17" s="336"/>
      <c r="N17" s="388"/>
      <c r="O17" s="328">
        <f t="shared" si="2"/>
        <v>0</v>
      </c>
      <c r="P17" s="328">
        <f t="shared" si="3"/>
        <v>0</v>
      </c>
      <c r="Q17" s="388" t="str">
        <f t="shared" si="4"/>
        <v/>
      </c>
      <c r="R17" s="116"/>
    </row>
    <row r="18" spans="1:18" s="113" customFormat="1" ht="17.25" customHeight="1">
      <c r="A18" s="176"/>
      <c r="B18" s="176"/>
      <c r="C18" s="188"/>
      <c r="D18" s="188"/>
      <c r="E18" s="176"/>
      <c r="F18" s="176"/>
      <c r="G18" s="175"/>
      <c r="H18" s="175"/>
      <c r="I18" s="201"/>
      <c r="J18" s="387"/>
      <c r="K18" s="387"/>
      <c r="L18" s="388"/>
      <c r="M18" s="336"/>
      <c r="N18" s="388"/>
      <c r="O18" s="328">
        <f t="shared" si="2"/>
        <v>0</v>
      </c>
      <c r="P18" s="328">
        <f t="shared" si="3"/>
        <v>0</v>
      </c>
      <c r="Q18" s="388" t="str">
        <f t="shared" si="4"/>
        <v/>
      </c>
      <c r="R18" s="116"/>
    </row>
    <row r="19" spans="1:18" s="113" customFormat="1" ht="17.25" customHeight="1">
      <c r="A19" s="176"/>
      <c r="B19" s="176"/>
      <c r="C19" s="188"/>
      <c r="D19" s="188"/>
      <c r="E19" s="176"/>
      <c r="F19" s="176"/>
      <c r="G19" s="175"/>
      <c r="H19" s="175"/>
      <c r="I19" s="201"/>
      <c r="J19" s="387"/>
      <c r="K19" s="387"/>
      <c r="L19" s="388"/>
      <c r="M19" s="336"/>
      <c r="N19" s="388"/>
      <c r="O19" s="328">
        <f t="shared" si="2"/>
        <v>0</v>
      </c>
      <c r="P19" s="328">
        <f t="shared" si="3"/>
        <v>0</v>
      </c>
      <c r="Q19" s="388" t="str">
        <f t="shared" si="4"/>
        <v/>
      </c>
      <c r="R19" s="116"/>
    </row>
    <row r="20" spans="1:18" s="113" customFormat="1" ht="17.25" customHeight="1">
      <c r="A20" s="176"/>
      <c r="B20" s="176"/>
      <c r="C20" s="188"/>
      <c r="D20" s="188"/>
      <c r="E20" s="176"/>
      <c r="F20" s="176"/>
      <c r="G20" s="175"/>
      <c r="H20" s="175"/>
      <c r="I20" s="201"/>
      <c r="J20" s="387"/>
      <c r="K20" s="387"/>
      <c r="L20" s="388"/>
      <c r="M20" s="336"/>
      <c r="N20" s="388"/>
      <c r="O20" s="328">
        <f t="shared" si="2"/>
        <v>0</v>
      </c>
      <c r="P20" s="328">
        <f t="shared" si="3"/>
        <v>0</v>
      </c>
      <c r="Q20" s="388" t="str">
        <f t="shared" si="4"/>
        <v/>
      </c>
      <c r="R20" s="116"/>
    </row>
    <row r="21" spans="1:18" s="113" customFormat="1" ht="17.25" customHeight="1">
      <c r="A21" s="176"/>
      <c r="B21" s="176"/>
      <c r="C21" s="188"/>
      <c r="D21" s="188"/>
      <c r="E21" s="176"/>
      <c r="F21" s="176"/>
      <c r="G21" s="175"/>
      <c r="H21" s="175"/>
      <c r="I21" s="201"/>
      <c r="J21" s="387"/>
      <c r="K21" s="387"/>
      <c r="L21" s="388"/>
      <c r="M21" s="336"/>
      <c r="N21" s="388"/>
      <c r="O21" s="328">
        <f t="shared" si="2"/>
        <v>0</v>
      </c>
      <c r="P21" s="328">
        <f t="shared" si="3"/>
        <v>0</v>
      </c>
      <c r="Q21" s="388" t="str">
        <f t="shared" si="4"/>
        <v/>
      </c>
      <c r="R21" s="116"/>
    </row>
    <row r="22" spans="1:18" s="113" customFormat="1" ht="17.25" customHeight="1">
      <c r="A22" s="176"/>
      <c r="B22" s="176"/>
      <c r="C22" s="188"/>
      <c r="D22" s="188"/>
      <c r="E22" s="176"/>
      <c r="F22" s="176"/>
      <c r="G22" s="175"/>
      <c r="H22" s="175"/>
      <c r="I22" s="201"/>
      <c r="J22" s="387"/>
      <c r="K22" s="387"/>
      <c r="L22" s="388"/>
      <c r="M22" s="336"/>
      <c r="N22" s="388"/>
      <c r="O22" s="328">
        <f t="shared" si="2"/>
        <v>0</v>
      </c>
      <c r="P22" s="328">
        <f t="shared" si="3"/>
        <v>0</v>
      </c>
      <c r="Q22" s="388" t="str">
        <f t="shared" si="4"/>
        <v/>
      </c>
      <c r="R22" s="116"/>
    </row>
    <row r="23" spans="1:18" s="113" customFormat="1" ht="17.25" customHeight="1">
      <c r="A23" s="298"/>
      <c r="B23" s="298"/>
      <c r="C23" s="188"/>
      <c r="D23" s="188"/>
      <c r="E23" s="298"/>
      <c r="F23" s="298"/>
      <c r="G23" s="175"/>
      <c r="H23" s="175"/>
      <c r="I23" s="201"/>
      <c r="J23" s="387"/>
      <c r="K23" s="387"/>
      <c r="L23" s="388"/>
      <c r="M23" s="336"/>
      <c r="N23" s="388"/>
      <c r="O23" s="328">
        <f t="shared" si="2"/>
        <v>0</v>
      </c>
      <c r="P23" s="328">
        <f t="shared" si="3"/>
        <v>0</v>
      </c>
      <c r="Q23" s="388" t="str">
        <f t="shared" si="4"/>
        <v/>
      </c>
      <c r="R23" s="116"/>
    </row>
    <row r="24" spans="1:18" s="113" customFormat="1" ht="17.25" customHeight="1">
      <c r="A24" s="176"/>
      <c r="B24" s="176"/>
      <c r="C24" s="188"/>
      <c r="D24" s="188"/>
      <c r="E24" s="176"/>
      <c r="F24" s="176"/>
      <c r="G24" s="175"/>
      <c r="H24" s="175"/>
      <c r="I24" s="201"/>
      <c r="J24" s="387"/>
      <c r="K24" s="387"/>
      <c r="L24" s="388"/>
      <c r="M24" s="336"/>
      <c r="N24" s="388"/>
      <c r="O24" s="328">
        <f t="shared" si="2"/>
        <v>0</v>
      </c>
      <c r="P24" s="328">
        <f t="shared" si="3"/>
        <v>0</v>
      </c>
      <c r="Q24" s="388" t="str">
        <f t="shared" si="4"/>
        <v/>
      </c>
      <c r="R24" s="116"/>
    </row>
    <row r="25" spans="1:18" s="113" customFormat="1" ht="17.25" customHeight="1">
      <c r="A25" s="546" t="s">
        <v>334</v>
      </c>
      <c r="B25" s="546"/>
      <c r="C25" s="546"/>
      <c r="D25" s="224"/>
      <c r="E25" s="189"/>
      <c r="F25" s="328"/>
      <c r="G25" s="201"/>
      <c r="H25" s="178" t="s">
        <v>26</v>
      </c>
      <c r="I25" s="178"/>
      <c r="J25" s="328">
        <f>SUM(J7:J24)</f>
        <v>0</v>
      </c>
      <c r="K25" s="328">
        <f>SUM(K7:K24)</f>
        <v>0</v>
      </c>
      <c r="L25" s="328">
        <f>SUM(L7:L9,0)</f>
        <v>0</v>
      </c>
      <c r="M25" s="328"/>
      <c r="N25" s="328">
        <f>SUM(N7:N24,0)</f>
        <v>0</v>
      </c>
      <c r="O25" s="328">
        <f>L25-J25</f>
        <v>0</v>
      </c>
      <c r="P25" s="328">
        <f>N25-K25</f>
        <v>0</v>
      </c>
      <c r="Q25" s="328" t="str">
        <f>IF(K25=0,"",ROUND(P25/K25*100,2))</f>
        <v/>
      </c>
      <c r="R25" s="115"/>
    </row>
    <row r="26" spans="1:18" s="113" customFormat="1" ht="17.25" customHeight="1">
      <c r="A26" s="560" t="s">
        <v>489</v>
      </c>
      <c r="B26" s="560"/>
      <c r="C26" s="560"/>
      <c r="D26" s="178"/>
      <c r="E26" s="178"/>
      <c r="F26" s="178"/>
      <c r="G26" s="178"/>
      <c r="H26" s="178"/>
      <c r="I26" s="178"/>
      <c r="J26" s="328"/>
      <c r="K26" s="328"/>
      <c r="L26" s="328"/>
      <c r="M26" s="328"/>
      <c r="N26" s="328"/>
      <c r="O26" s="328">
        <f>L26-J26</f>
        <v>0</v>
      </c>
      <c r="P26" s="328">
        <f>N26-K26</f>
        <v>0</v>
      </c>
      <c r="Q26" s="328" t="str">
        <f>IF(K26=0,"",ROUND(P26/K26*100,2))</f>
        <v/>
      </c>
      <c r="R26" s="116"/>
    </row>
    <row r="27" spans="1:18" s="113" customFormat="1" ht="17.25" customHeight="1">
      <c r="A27" s="546" t="s">
        <v>334</v>
      </c>
      <c r="B27" s="546"/>
      <c r="C27" s="546"/>
      <c r="D27" s="224"/>
      <c r="E27" s="189"/>
      <c r="F27" s="189"/>
      <c r="G27" s="191"/>
      <c r="H27" s="178"/>
      <c r="I27" s="178"/>
      <c r="J27" s="328">
        <f>J25-J26</f>
        <v>0</v>
      </c>
      <c r="K27" s="328">
        <f>K25-K26</f>
        <v>0</v>
      </c>
      <c r="L27" s="328">
        <f>ROUND(L25-L26,0)</f>
        <v>0</v>
      </c>
      <c r="M27" s="328"/>
      <c r="N27" s="328">
        <f>ROUND(N25-N26,0)</f>
        <v>0</v>
      </c>
      <c r="O27" s="328">
        <f>L27-J27</f>
        <v>0</v>
      </c>
      <c r="P27" s="328">
        <f>N27-K27</f>
        <v>0</v>
      </c>
      <c r="Q27" s="328" t="str">
        <f>IF(K27=0,"",ROUND(P27/K27*100,2))</f>
        <v/>
      </c>
      <c r="R27" s="115"/>
    </row>
    <row r="28" spans="1:18" ht="15.75" customHeight="1">
      <c r="A28" s="193"/>
      <c r="B28" s="193"/>
      <c r="C28" s="193"/>
      <c r="D28" s="193"/>
      <c r="E28" s="179"/>
      <c r="F28" s="179"/>
      <c r="G28" s="179"/>
      <c r="H28" s="179"/>
      <c r="I28" s="179"/>
      <c r="J28" s="179"/>
      <c r="K28" s="179"/>
      <c r="L28" s="179"/>
      <c r="M28" s="179"/>
      <c r="N28" s="179"/>
      <c r="O28" s="179"/>
      <c r="P28" s="179"/>
      <c r="Q28" s="179"/>
      <c r="R28" s="179"/>
    </row>
    <row r="29" spans="1:18" ht="15.75" customHeight="1">
      <c r="A29" s="195"/>
      <c r="B29" s="179"/>
      <c r="C29" s="179"/>
      <c r="D29" s="179"/>
      <c r="E29" s="179"/>
      <c r="F29" s="179"/>
      <c r="G29" s="179"/>
      <c r="H29" s="179"/>
      <c r="I29" s="179"/>
      <c r="J29" s="179"/>
      <c r="K29" s="179"/>
      <c r="L29" s="179"/>
      <c r="M29" s="179"/>
      <c r="N29" s="179"/>
      <c r="O29" s="179"/>
      <c r="P29" s="186"/>
    </row>
    <row r="30" spans="1:18" ht="15.75" customHeight="1">
      <c r="A30" s="179"/>
      <c r="B30" s="179"/>
      <c r="C30" s="179"/>
      <c r="D30" s="179"/>
      <c r="E30" s="179"/>
      <c r="F30" s="179"/>
      <c r="G30" s="179"/>
      <c r="H30" s="179"/>
      <c r="I30" s="179"/>
      <c r="J30" s="179"/>
      <c r="K30" s="179"/>
      <c r="L30" s="179"/>
      <c r="M30" s="179"/>
      <c r="N30" s="179"/>
      <c r="O30" s="179"/>
      <c r="P30" s="186"/>
    </row>
    <row r="31" spans="1:18" ht="15.75" customHeight="1">
      <c r="A31" s="179"/>
      <c r="B31" s="179"/>
      <c r="C31" s="179"/>
      <c r="D31" s="179"/>
      <c r="E31" s="179"/>
      <c r="F31" s="179"/>
      <c r="G31" s="179"/>
      <c r="H31" s="179"/>
      <c r="I31" s="179"/>
      <c r="J31" s="179"/>
      <c r="K31" s="179"/>
      <c r="L31" s="179"/>
      <c r="M31" s="179"/>
      <c r="N31" s="179"/>
      <c r="O31" s="179"/>
      <c r="P31" s="186"/>
    </row>
    <row r="32" spans="1:18"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21">
    <mergeCell ref="R8:R9"/>
    <mergeCell ref="A27:C27"/>
    <mergeCell ref="O5:P5"/>
    <mergeCell ref="B5:B6"/>
    <mergeCell ref="A26:C26"/>
    <mergeCell ref="E5:E6"/>
    <mergeCell ref="J5:K5"/>
    <mergeCell ref="A25:C25"/>
    <mergeCell ref="A5:A6"/>
    <mergeCell ref="G5:G6"/>
    <mergeCell ref="F5:F6"/>
    <mergeCell ref="A1:R1"/>
    <mergeCell ref="L5:N5"/>
    <mergeCell ref="Q5:Q6"/>
    <mergeCell ref="R5:R6"/>
    <mergeCell ref="H5:H6"/>
    <mergeCell ref="C5:C6"/>
    <mergeCell ref="I5:I6"/>
    <mergeCell ref="D5:D6"/>
    <mergeCell ref="A2:R2"/>
    <mergeCell ref="A4:I4"/>
  </mergeCells>
  <phoneticPr fontId="8" type="noConversion"/>
  <printOptions horizontalCentered="1"/>
  <pageMargins left="0.59055118110236227" right="0.59055118110236227" top="0.86614173228346458" bottom="0.86614173228346458" header="0.47244094488188981" footer="0.59055118110236227"/>
  <pageSetup paperSize="9" scale="96"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37"/>
  <sheetViews>
    <sheetView workbookViewId="0">
      <selection activeCell="E20" sqref="E20"/>
    </sheetView>
  </sheetViews>
  <sheetFormatPr defaultColWidth="9" defaultRowHeight="13.5"/>
  <cols>
    <col min="1" max="1" width="23.625" style="326" customWidth="1"/>
    <col min="2" max="3" width="12.875" style="326" customWidth="1"/>
    <col min="4" max="4" width="13.625" style="326" customWidth="1"/>
    <col min="5" max="5" width="21.375" style="326" customWidth="1"/>
    <col min="6" max="7" width="12.75" style="326" customWidth="1"/>
    <col min="8" max="8" width="12.375" style="326" customWidth="1"/>
    <col min="9" max="16384" width="9" style="326"/>
  </cols>
  <sheetData>
    <row r="1" spans="1:8" s="392" customFormat="1" ht="30.75" customHeight="1">
      <c r="A1" s="515" t="s">
        <v>840</v>
      </c>
      <c r="B1" s="515"/>
      <c r="C1" s="515"/>
      <c r="D1" s="515"/>
      <c r="E1" s="515"/>
      <c r="F1" s="515"/>
      <c r="G1" s="515"/>
      <c r="H1" s="515"/>
    </row>
    <row r="2" spans="1:8" s="392" customFormat="1">
      <c r="A2" s="393" t="str">
        <f>公用信息!A8</f>
        <v>评估基准日：2018年11月30日</v>
      </c>
      <c r="B2" s="393"/>
      <c r="C2" s="393"/>
      <c r="D2" s="393"/>
      <c r="E2" s="393"/>
      <c r="F2" s="393"/>
      <c r="G2" s="393"/>
      <c r="H2" s="393"/>
    </row>
    <row r="3" spans="1:8" s="392" customFormat="1" ht="14.25" thickBot="1">
      <c r="A3" s="394" t="str">
        <f>公用信息!A5</f>
        <v>被评估单位：中国劳动关系学院</v>
      </c>
      <c r="B3" s="395"/>
      <c r="C3" s="395"/>
      <c r="D3" s="395"/>
      <c r="E3" s="395"/>
      <c r="F3" s="395"/>
      <c r="G3" s="395"/>
      <c r="H3" s="395"/>
    </row>
    <row r="4" spans="1:8" ht="21.95" customHeight="1">
      <c r="A4" s="415" t="s">
        <v>679</v>
      </c>
      <c r="B4" s="416" t="s">
        <v>841</v>
      </c>
      <c r="C4" s="416" t="s">
        <v>842</v>
      </c>
      <c r="D4" s="416" t="s">
        <v>843</v>
      </c>
      <c r="E4" s="417" t="s">
        <v>680</v>
      </c>
      <c r="F4" s="416" t="s">
        <v>841</v>
      </c>
      <c r="G4" s="416" t="s">
        <v>842</v>
      </c>
      <c r="H4" s="416" t="s">
        <v>843</v>
      </c>
    </row>
    <row r="5" spans="1:8" ht="21.95" customHeight="1">
      <c r="A5" s="396" t="s">
        <v>683</v>
      </c>
      <c r="B5" s="397"/>
      <c r="C5" s="397"/>
      <c r="D5" s="397"/>
      <c r="E5" s="398" t="s">
        <v>40</v>
      </c>
      <c r="F5" s="397"/>
      <c r="G5" s="397"/>
      <c r="H5" s="397"/>
    </row>
    <row r="6" spans="1:8" ht="21.95" customHeight="1">
      <c r="A6" s="399" t="s">
        <v>686</v>
      </c>
      <c r="B6" s="400"/>
      <c r="C6" s="400" t="e">
        <f>#REF!</f>
        <v>#REF!</v>
      </c>
      <c r="D6" s="401" t="e">
        <f>C6-B6</f>
        <v>#REF!</v>
      </c>
      <c r="E6" s="399" t="s">
        <v>687</v>
      </c>
      <c r="F6" s="402"/>
      <c r="G6" s="400" t="e">
        <f>#REF!</f>
        <v>#REF!</v>
      </c>
      <c r="H6" s="397" t="e">
        <f>F6-#REF!</f>
        <v>#REF!</v>
      </c>
    </row>
    <row r="7" spans="1:8" ht="21.95" customHeight="1">
      <c r="A7" s="399" t="s">
        <v>690</v>
      </c>
      <c r="B7" s="400"/>
      <c r="C7" s="400" t="e">
        <f>#REF!</f>
        <v>#REF!</v>
      </c>
      <c r="D7" s="401" t="e">
        <f t="shared" ref="D7:D16" si="0">C7-B7</f>
        <v>#REF!</v>
      </c>
      <c r="E7" s="399" t="s">
        <v>691</v>
      </c>
      <c r="F7" s="402"/>
      <c r="G7" s="400" t="e">
        <f>#REF!</f>
        <v>#REF!</v>
      </c>
      <c r="H7" s="397" t="e">
        <f>F7-#REF!</f>
        <v>#REF!</v>
      </c>
    </row>
    <row r="8" spans="1:8" ht="21.95" customHeight="1">
      <c r="A8" s="399" t="s">
        <v>694</v>
      </c>
      <c r="B8" s="400"/>
      <c r="C8" s="400" t="e">
        <f>#REF!</f>
        <v>#REF!</v>
      </c>
      <c r="D8" s="401" t="e">
        <f t="shared" si="0"/>
        <v>#REF!</v>
      </c>
      <c r="E8" s="399" t="s">
        <v>695</v>
      </c>
      <c r="F8" s="402"/>
      <c r="G8" s="400" t="e">
        <f>#REF!</f>
        <v>#REF!</v>
      </c>
      <c r="H8" s="397" t="e">
        <f>F8-#REF!</f>
        <v>#REF!</v>
      </c>
    </row>
    <row r="9" spans="1:8" ht="21.95" customHeight="1">
      <c r="A9" s="399" t="s">
        <v>698</v>
      </c>
      <c r="B9" s="400"/>
      <c r="C9" s="400" t="e">
        <f>#REF!</f>
        <v>#REF!</v>
      </c>
      <c r="D9" s="401" t="e">
        <f t="shared" si="0"/>
        <v>#REF!</v>
      </c>
      <c r="E9" s="399" t="s">
        <v>699</v>
      </c>
      <c r="F9" s="402"/>
      <c r="G9" s="400" t="e">
        <f>#REF!</f>
        <v>#REF!</v>
      </c>
      <c r="H9" s="397" t="e">
        <f>F9-#REF!</f>
        <v>#REF!</v>
      </c>
    </row>
    <row r="10" spans="1:8" ht="21.95" customHeight="1">
      <c r="A10" s="399" t="s">
        <v>702</v>
      </c>
      <c r="B10" s="400"/>
      <c r="C10" s="400" t="e">
        <f>#REF!</f>
        <v>#REF!</v>
      </c>
      <c r="D10" s="401" t="e">
        <f t="shared" si="0"/>
        <v>#REF!</v>
      </c>
      <c r="E10" s="403" t="s">
        <v>703</v>
      </c>
      <c r="F10" s="402"/>
      <c r="G10" s="400" t="e">
        <f>#REF!</f>
        <v>#REF!</v>
      </c>
      <c r="H10" s="397" t="e">
        <f>F10-#REF!</f>
        <v>#REF!</v>
      </c>
    </row>
    <row r="11" spans="1:8" ht="21.95" customHeight="1">
      <c r="A11" s="399" t="s">
        <v>706</v>
      </c>
      <c r="B11" s="400"/>
      <c r="C11" s="400" t="e">
        <f>#REF!</f>
        <v>#REF!</v>
      </c>
      <c r="D11" s="401" t="e">
        <f t="shared" si="0"/>
        <v>#REF!</v>
      </c>
      <c r="E11" s="403" t="s">
        <v>707</v>
      </c>
      <c r="F11" s="402"/>
      <c r="G11" s="400" t="e">
        <f>#REF!</f>
        <v>#REF!</v>
      </c>
      <c r="H11" s="397" t="e">
        <f>F11-#REF!</f>
        <v>#REF!</v>
      </c>
    </row>
    <row r="12" spans="1:8" ht="21.95" customHeight="1">
      <c r="A12" s="399" t="s">
        <v>710</v>
      </c>
      <c r="B12" s="400"/>
      <c r="C12" s="400" t="e">
        <f>#REF!</f>
        <v>#REF!</v>
      </c>
      <c r="D12" s="401" t="e">
        <f t="shared" si="0"/>
        <v>#REF!</v>
      </c>
      <c r="E12" s="403" t="s">
        <v>711</v>
      </c>
      <c r="F12" s="402"/>
      <c r="G12" s="400" t="e">
        <f>#REF!</f>
        <v>#REF!</v>
      </c>
      <c r="H12" s="397" t="e">
        <f>F12-#REF!</f>
        <v>#REF!</v>
      </c>
    </row>
    <row r="13" spans="1:8" ht="21.95" customHeight="1">
      <c r="A13" s="399" t="s">
        <v>714</v>
      </c>
      <c r="B13" s="400"/>
      <c r="C13" s="400" t="e">
        <f>#REF!</f>
        <v>#REF!</v>
      </c>
      <c r="D13" s="401" t="e">
        <f t="shared" si="0"/>
        <v>#REF!</v>
      </c>
      <c r="E13" s="403" t="s">
        <v>715</v>
      </c>
      <c r="F13" s="402"/>
      <c r="G13" s="400" t="e">
        <f>#REF!</f>
        <v>#REF!</v>
      </c>
      <c r="H13" s="397" t="e">
        <f>F13-#REF!</f>
        <v>#REF!</v>
      </c>
    </row>
    <row r="14" spans="1:8" ht="21.95" customHeight="1">
      <c r="A14" s="399" t="s">
        <v>718</v>
      </c>
      <c r="B14" s="400"/>
      <c r="C14" s="400" t="e">
        <f>#REF!</f>
        <v>#REF!</v>
      </c>
      <c r="D14" s="401" t="e">
        <f t="shared" si="0"/>
        <v>#REF!</v>
      </c>
      <c r="E14" s="403" t="s">
        <v>719</v>
      </c>
      <c r="F14" s="402"/>
      <c r="G14" s="400" t="e">
        <f>#REF!</f>
        <v>#REF!</v>
      </c>
      <c r="H14" s="397" t="e">
        <f>F14-#REF!</f>
        <v>#REF!</v>
      </c>
    </row>
    <row r="15" spans="1:8" ht="21.95" customHeight="1">
      <c r="A15" s="399" t="s">
        <v>722</v>
      </c>
      <c r="B15" s="400"/>
      <c r="C15" s="400" t="e">
        <f>#REF!</f>
        <v>#REF!</v>
      </c>
      <c r="D15" s="401" t="e">
        <f t="shared" si="0"/>
        <v>#REF!</v>
      </c>
      <c r="E15" s="403" t="s">
        <v>723</v>
      </c>
      <c r="F15" s="402"/>
      <c r="G15" s="400" t="e">
        <f>#REF!</f>
        <v>#REF!</v>
      </c>
      <c r="H15" s="397" t="e">
        <f>F15-#REF!</f>
        <v>#REF!</v>
      </c>
    </row>
    <row r="16" spans="1:8" ht="21.95" customHeight="1">
      <c r="A16" s="399" t="s">
        <v>726</v>
      </c>
      <c r="B16" s="400"/>
      <c r="C16" s="400" t="e">
        <f>#REF!</f>
        <v>#REF!</v>
      </c>
      <c r="D16" s="401" t="e">
        <f t="shared" si="0"/>
        <v>#REF!</v>
      </c>
      <c r="E16" s="403" t="s">
        <v>727</v>
      </c>
      <c r="F16" s="402"/>
      <c r="G16" s="400" t="e">
        <f>#REF!</f>
        <v>#REF!</v>
      </c>
      <c r="H16" s="397" t="e">
        <f>F16-#REF!</f>
        <v>#REF!</v>
      </c>
    </row>
    <row r="17" spans="1:8" ht="21.95" customHeight="1">
      <c r="A17" s="406" t="s">
        <v>730</v>
      </c>
      <c r="B17" s="408">
        <f>SUM(B6:B16)</f>
        <v>0</v>
      </c>
      <c r="C17" s="408" t="e">
        <f>SUM(C6:C16)</f>
        <v>#REF!</v>
      </c>
      <c r="D17" s="409" t="e">
        <f>SUM(D6:D16)</f>
        <v>#REF!</v>
      </c>
      <c r="E17" s="399" t="s">
        <v>731</v>
      </c>
      <c r="F17" s="402"/>
      <c r="G17" s="400" t="e">
        <f>#REF!</f>
        <v>#REF!</v>
      </c>
      <c r="H17" s="397" t="e">
        <f>F17-#REF!</f>
        <v>#REF!</v>
      </c>
    </row>
    <row r="18" spans="1:8" ht="21.95" customHeight="1">
      <c r="A18" s="404" t="s">
        <v>734</v>
      </c>
      <c r="B18" s="400"/>
      <c r="C18" s="400"/>
      <c r="D18" s="400"/>
      <c r="E18" s="406" t="s">
        <v>735</v>
      </c>
      <c r="F18" s="407">
        <f>SUM(F6:F17)</f>
        <v>0</v>
      </c>
      <c r="G18" s="407" t="e">
        <f>SUM(G6:G17)</f>
        <v>#REF!</v>
      </c>
      <c r="H18" s="407" t="e">
        <f>SUM(H6:H17)</f>
        <v>#REF!</v>
      </c>
    </row>
    <row r="19" spans="1:8" ht="21.95" customHeight="1">
      <c r="A19" s="399" t="s">
        <v>737</v>
      </c>
      <c r="B19" s="400"/>
      <c r="C19" s="400" t="e">
        <f>#REF!</f>
        <v>#REF!</v>
      </c>
      <c r="D19" s="401" t="e">
        <f t="shared" ref="D19:D35" si="1">C19-B19</f>
        <v>#REF!</v>
      </c>
      <c r="E19" s="398" t="s">
        <v>738</v>
      </c>
      <c r="F19" s="402"/>
      <c r="G19" s="400"/>
      <c r="H19" s="397"/>
    </row>
    <row r="20" spans="1:8" ht="21.95" customHeight="1">
      <c r="A20" s="399" t="s">
        <v>740</v>
      </c>
      <c r="B20" s="400"/>
      <c r="C20" s="400" t="e">
        <f>#REF!</f>
        <v>#REF!</v>
      </c>
      <c r="D20" s="401" t="e">
        <f t="shared" si="1"/>
        <v>#REF!</v>
      </c>
      <c r="E20" s="399" t="s">
        <v>741</v>
      </c>
      <c r="F20" s="402"/>
      <c r="G20" s="400" t="e">
        <f>#REF!</f>
        <v>#REF!</v>
      </c>
      <c r="H20" s="397" t="e">
        <f>F20-#REF!</f>
        <v>#REF!</v>
      </c>
    </row>
    <row r="21" spans="1:8" ht="21.95" customHeight="1">
      <c r="A21" s="399" t="s">
        <v>743</v>
      </c>
      <c r="B21" s="400"/>
      <c r="C21" s="400" t="e">
        <f>#REF!</f>
        <v>#REF!</v>
      </c>
      <c r="D21" s="401" t="e">
        <f t="shared" si="1"/>
        <v>#REF!</v>
      </c>
      <c r="E21" s="399" t="s">
        <v>744</v>
      </c>
      <c r="F21" s="402"/>
      <c r="G21" s="400" t="e">
        <f>#REF!</f>
        <v>#REF!</v>
      </c>
      <c r="H21" s="397" t="e">
        <f>F21-#REF!</f>
        <v>#REF!</v>
      </c>
    </row>
    <row r="22" spans="1:8" ht="21.95" customHeight="1">
      <c r="A22" s="399" t="s">
        <v>745</v>
      </c>
      <c r="B22" s="400"/>
      <c r="C22" s="400" t="e">
        <f>#REF!</f>
        <v>#REF!</v>
      </c>
      <c r="D22" s="401" t="e">
        <f t="shared" si="1"/>
        <v>#REF!</v>
      </c>
      <c r="E22" s="399" t="s">
        <v>746</v>
      </c>
      <c r="F22" s="402"/>
      <c r="G22" s="400" t="e">
        <f>#REF!</f>
        <v>#REF!</v>
      </c>
      <c r="H22" s="397" t="e">
        <f>F22-#REF!</f>
        <v>#REF!</v>
      </c>
    </row>
    <row r="23" spans="1:8" ht="21.95" customHeight="1">
      <c r="A23" s="399" t="s">
        <v>660</v>
      </c>
      <c r="B23" s="400"/>
      <c r="C23" s="400" t="e">
        <f>#REF!</f>
        <v>#REF!</v>
      </c>
      <c r="D23" s="401" t="e">
        <f t="shared" si="1"/>
        <v>#REF!</v>
      </c>
      <c r="E23" s="399" t="s">
        <v>749</v>
      </c>
      <c r="F23" s="402"/>
      <c r="G23" s="400" t="e">
        <f>#REF!</f>
        <v>#REF!</v>
      </c>
      <c r="H23" s="397" t="e">
        <f>F23-#REF!</f>
        <v>#REF!</v>
      </c>
    </row>
    <row r="24" spans="1:8" ht="21.95" customHeight="1">
      <c r="A24" s="399" t="s">
        <v>661</v>
      </c>
      <c r="B24" s="400"/>
      <c r="C24" s="400" t="e">
        <f>#REF!</f>
        <v>#REF!</v>
      </c>
      <c r="D24" s="401" t="e">
        <f t="shared" si="1"/>
        <v>#REF!</v>
      </c>
      <c r="E24" s="399" t="s">
        <v>752</v>
      </c>
      <c r="F24" s="402"/>
      <c r="G24" s="400" t="e">
        <f>#REF!</f>
        <v>#REF!</v>
      </c>
      <c r="H24" s="397" t="e">
        <f>F24-#REF!</f>
        <v>#REF!</v>
      </c>
    </row>
    <row r="25" spans="1:8" ht="21.95" customHeight="1">
      <c r="A25" s="399" t="s">
        <v>755</v>
      </c>
      <c r="B25" s="400"/>
      <c r="C25" s="400" t="e">
        <f>#REF!</f>
        <v>#REF!</v>
      </c>
      <c r="D25" s="401" t="e">
        <f t="shared" si="1"/>
        <v>#REF!</v>
      </c>
      <c r="E25" s="405" t="s">
        <v>756</v>
      </c>
      <c r="F25" s="402"/>
      <c r="G25" s="400" t="e">
        <f>#REF!</f>
        <v>#REF!</v>
      </c>
      <c r="H25" s="397" t="e">
        <f>F25-#REF!</f>
        <v>#REF!</v>
      </c>
    </row>
    <row r="26" spans="1:8" ht="21.95" customHeight="1">
      <c r="A26" s="399" t="s">
        <v>759</v>
      </c>
      <c r="B26" s="400"/>
      <c r="C26" s="400" t="e">
        <f>#REF!</f>
        <v>#REF!</v>
      </c>
      <c r="D26" s="401" t="e">
        <f t="shared" si="1"/>
        <v>#REF!</v>
      </c>
      <c r="E26" s="405" t="s">
        <v>760</v>
      </c>
      <c r="F26" s="402"/>
      <c r="G26" s="400" t="e">
        <f>#REF!</f>
        <v>#REF!</v>
      </c>
      <c r="H26" s="397" t="e">
        <f>F26-#REF!</f>
        <v>#REF!</v>
      </c>
    </row>
    <row r="27" spans="1:8" ht="21.95" customHeight="1">
      <c r="A27" s="399" t="s">
        <v>763</v>
      </c>
      <c r="B27" s="400"/>
      <c r="C27" s="400" t="e">
        <f>#REF!</f>
        <v>#REF!</v>
      </c>
      <c r="D27" s="401" t="e">
        <f t="shared" si="1"/>
        <v>#REF!</v>
      </c>
      <c r="E27" s="413" t="s">
        <v>764</v>
      </c>
      <c r="F27" s="408">
        <f>SUM(F20:F26)</f>
        <v>0</v>
      </c>
      <c r="G27" s="408" t="e">
        <f>SUM(G20:G26)</f>
        <v>#REF!</v>
      </c>
      <c r="H27" s="408" t="e">
        <f>SUM(H20:H26)</f>
        <v>#REF!</v>
      </c>
    </row>
    <row r="28" spans="1:8" ht="21.95" customHeight="1">
      <c r="A28" s="399" t="s">
        <v>767</v>
      </c>
      <c r="B28" s="400"/>
      <c r="C28" s="400" t="e">
        <f>#REF!</f>
        <v>#REF!</v>
      </c>
      <c r="D28" s="401" t="e">
        <f t="shared" si="1"/>
        <v>#REF!</v>
      </c>
      <c r="E28" s="413" t="s">
        <v>768</v>
      </c>
      <c r="F28" s="408"/>
      <c r="G28" s="408"/>
      <c r="H28" s="414" t="e">
        <f>F28-#REF!</f>
        <v>#REF!</v>
      </c>
    </row>
    <row r="29" spans="1:8" ht="21.95" customHeight="1">
      <c r="A29" s="399" t="s">
        <v>771</v>
      </c>
      <c r="B29" s="400"/>
      <c r="C29" s="400" t="e">
        <f>#REF!</f>
        <v>#REF!</v>
      </c>
      <c r="D29" s="401" t="e">
        <f t="shared" si="1"/>
        <v>#REF!</v>
      </c>
      <c r="E29" s="398" t="s">
        <v>41</v>
      </c>
      <c r="F29" s="400"/>
      <c r="G29" s="400"/>
      <c r="H29" s="397"/>
    </row>
    <row r="30" spans="1:8" ht="21.95" customHeight="1">
      <c r="A30" s="399" t="s">
        <v>774</v>
      </c>
      <c r="B30" s="400"/>
      <c r="C30" s="400" t="e">
        <f>#REF!</f>
        <v>#REF!</v>
      </c>
      <c r="D30" s="401" t="e">
        <f t="shared" si="1"/>
        <v>#REF!</v>
      </c>
      <c r="E30" s="399" t="s">
        <v>775</v>
      </c>
      <c r="F30" s="400"/>
      <c r="G30" s="400"/>
      <c r="H30" s="397"/>
    </row>
    <row r="31" spans="1:8" ht="21.95" customHeight="1">
      <c r="A31" s="399" t="s">
        <v>778</v>
      </c>
      <c r="B31" s="400"/>
      <c r="C31" s="400" t="e">
        <f>#REF!</f>
        <v>#REF!</v>
      </c>
      <c r="D31" s="401" t="e">
        <f t="shared" si="1"/>
        <v>#REF!</v>
      </c>
      <c r="E31" s="399" t="s">
        <v>779</v>
      </c>
      <c r="F31" s="400"/>
      <c r="G31" s="400"/>
      <c r="H31" s="397"/>
    </row>
    <row r="32" spans="1:8" ht="21.95" customHeight="1">
      <c r="A32" s="399" t="s">
        <v>782</v>
      </c>
      <c r="B32" s="400"/>
      <c r="C32" s="400" t="e">
        <f>#REF!</f>
        <v>#REF!</v>
      </c>
      <c r="D32" s="401" t="e">
        <f t="shared" si="1"/>
        <v>#REF!</v>
      </c>
      <c r="E32" s="399" t="s">
        <v>783</v>
      </c>
      <c r="F32" s="400"/>
      <c r="G32" s="400"/>
      <c r="H32" s="397"/>
    </row>
    <row r="33" spans="1:8" ht="21.95" customHeight="1">
      <c r="A33" s="399" t="s">
        <v>786</v>
      </c>
      <c r="B33" s="400"/>
      <c r="C33" s="400" t="e">
        <f>#REF!</f>
        <v>#REF!</v>
      </c>
      <c r="D33" s="401" t="e">
        <f t="shared" si="1"/>
        <v>#REF!</v>
      </c>
      <c r="E33" s="399" t="s">
        <v>787</v>
      </c>
      <c r="F33" s="400"/>
      <c r="G33" s="400"/>
      <c r="H33" s="397"/>
    </row>
    <row r="34" spans="1:8" ht="21.95" customHeight="1">
      <c r="A34" s="399" t="s">
        <v>790</v>
      </c>
      <c r="B34" s="400"/>
      <c r="C34" s="400" t="e">
        <f>#REF!</f>
        <v>#REF!</v>
      </c>
      <c r="D34" s="401" t="e">
        <f t="shared" si="1"/>
        <v>#REF!</v>
      </c>
      <c r="E34" s="399" t="s">
        <v>791</v>
      </c>
      <c r="F34" s="400"/>
      <c r="G34" s="400"/>
      <c r="H34" s="397"/>
    </row>
    <row r="35" spans="1:8" ht="21.95" customHeight="1">
      <c r="A35" s="399" t="s">
        <v>669</v>
      </c>
      <c r="B35" s="400"/>
      <c r="C35" s="400" t="e">
        <f>#REF!</f>
        <v>#REF!</v>
      </c>
      <c r="D35" s="401" t="e">
        <f t="shared" si="1"/>
        <v>#REF!</v>
      </c>
      <c r="E35" s="399" t="s">
        <v>794</v>
      </c>
      <c r="F35" s="400"/>
      <c r="G35" s="400"/>
      <c r="H35" s="397"/>
    </row>
    <row r="36" spans="1:8" ht="21.95" customHeight="1">
      <c r="A36" s="406" t="s">
        <v>797</v>
      </c>
      <c r="B36" s="407">
        <f t="shared" ref="B36:C36" si="2">SUM(B19:B35)</f>
        <v>0</v>
      </c>
      <c r="C36" s="407" t="e">
        <f t="shared" si="2"/>
        <v>#REF!</v>
      </c>
      <c r="D36" s="408" t="e">
        <f>SUM(D19:D35)</f>
        <v>#REF!</v>
      </c>
      <c r="E36" s="410" t="s">
        <v>798</v>
      </c>
      <c r="F36" s="407">
        <f>SUM(F30:F35)</f>
        <v>0</v>
      </c>
      <c r="G36" s="407" t="e">
        <f>#REF!</f>
        <v>#REF!</v>
      </c>
      <c r="H36" s="412" t="e">
        <f>F36-G36</f>
        <v>#REF!</v>
      </c>
    </row>
    <row r="37" spans="1:8" ht="21.95" customHeight="1">
      <c r="A37" s="411" t="s">
        <v>328</v>
      </c>
      <c r="B37" s="407">
        <f>B36+B17</f>
        <v>0</v>
      </c>
      <c r="C37" s="407" t="e">
        <f t="shared" ref="C37:D37" si="3">C36+C17</f>
        <v>#REF!</v>
      </c>
      <c r="D37" s="407" t="e">
        <f t="shared" si="3"/>
        <v>#REF!</v>
      </c>
      <c r="E37" s="411" t="s">
        <v>801</v>
      </c>
      <c r="F37" s="407">
        <f>F36+F18</f>
        <v>0</v>
      </c>
      <c r="G37" s="407" t="e">
        <f>G36+G18</f>
        <v>#REF!</v>
      </c>
      <c r="H37" s="412" t="e">
        <f>F37-G37</f>
        <v>#REF!</v>
      </c>
    </row>
  </sheetData>
  <mergeCells count="1">
    <mergeCell ref="A1:H1"/>
  </mergeCells>
  <phoneticPr fontId="9" type="noConversion"/>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7">
    <pageSetUpPr fitToPage="1"/>
  </sheetPr>
  <dimension ref="A1:R168"/>
  <sheetViews>
    <sheetView tabSelected="1" view="pageBreakPreview" zoomScaleNormal="100" zoomScaleSheetLayoutView="100" workbookViewId="0">
      <pane xSplit="3" ySplit="2" topLeftCell="D96" activePane="bottomRight" state="frozen"/>
      <selection pane="topRight" activeCell="D1" sqref="D1"/>
      <selection pane="bottomLeft" activeCell="A3" sqref="A3"/>
      <selection pane="bottomRight" activeCell="O112" sqref="O112"/>
    </sheetView>
  </sheetViews>
  <sheetFormatPr defaultColWidth="9" defaultRowHeight="15.75" customHeight="1"/>
  <cols>
    <col min="1" max="1" width="5.25" style="2" customWidth="1"/>
    <col min="2" max="2" width="6.5" style="2" hidden="1" customWidth="1"/>
    <col min="3" max="3" width="14.375" style="25" bestFit="1" customWidth="1"/>
    <col min="4" max="4" width="8.875" style="2" customWidth="1"/>
    <col min="5" max="5" width="10.375" style="2" hidden="1" customWidth="1"/>
    <col min="6" max="7" width="5.125" style="2" customWidth="1"/>
    <col min="8" max="9" width="9.125" style="2" customWidth="1"/>
    <col min="10" max="10" width="11" style="2" customWidth="1"/>
    <col min="11" max="11" width="11" style="2" hidden="1" customWidth="1"/>
    <col min="12" max="12" width="11" style="2" customWidth="1"/>
    <col min="13" max="13" width="7.75" style="2" hidden="1" customWidth="1"/>
    <col min="14" max="14" width="11" style="2" hidden="1" customWidth="1"/>
    <col min="15" max="15" width="11" style="2" customWidth="1"/>
    <col min="16" max="16" width="11" style="2" hidden="1" customWidth="1"/>
    <col min="17" max="17" width="7.125" style="2" customWidth="1"/>
    <col min="18" max="18" width="7.75" style="2" customWidth="1"/>
    <col min="19" max="16384" width="9" style="2"/>
  </cols>
  <sheetData>
    <row r="1" spans="1:18" s="15" customFormat="1" ht="30" customHeight="1">
      <c r="A1" s="519" t="s">
        <v>1097</v>
      </c>
      <c r="B1" s="519"/>
      <c r="C1" s="519"/>
      <c r="D1" s="519"/>
      <c r="E1" s="519"/>
      <c r="F1" s="519"/>
      <c r="G1" s="519"/>
      <c r="H1" s="519"/>
      <c r="I1" s="519"/>
      <c r="J1" s="519"/>
      <c r="K1" s="519"/>
      <c r="L1" s="519"/>
      <c r="M1" s="519"/>
      <c r="N1" s="519"/>
      <c r="O1" s="519"/>
      <c r="P1" s="519"/>
      <c r="Q1" s="519"/>
      <c r="R1" s="519"/>
    </row>
    <row r="2" spans="1:18" ht="16.5" customHeight="1">
      <c r="A2" s="518" t="str">
        <f>公用信息!A8</f>
        <v>评估基准日：2018年11月30日</v>
      </c>
      <c r="B2" s="518"/>
      <c r="C2" s="518"/>
      <c r="D2" s="518"/>
      <c r="E2" s="518"/>
      <c r="F2" s="518"/>
      <c r="G2" s="518"/>
      <c r="H2" s="537"/>
      <c r="I2" s="537"/>
      <c r="J2" s="537"/>
      <c r="K2" s="537"/>
      <c r="L2" s="537"/>
      <c r="M2" s="537"/>
      <c r="N2" s="537"/>
      <c r="O2" s="537"/>
      <c r="P2" s="607"/>
      <c r="Q2" s="607"/>
      <c r="R2" s="607"/>
    </row>
    <row r="3" spans="1:18" ht="16.5" customHeight="1">
      <c r="A3" s="91"/>
      <c r="B3" s="91"/>
      <c r="C3" s="506"/>
      <c r="D3" s="91"/>
      <c r="E3" s="91"/>
      <c r="F3" s="91"/>
      <c r="G3" s="91"/>
      <c r="H3" s="157"/>
      <c r="I3" s="157"/>
      <c r="J3" s="157"/>
      <c r="K3" s="157"/>
      <c r="L3" s="157"/>
      <c r="M3" s="157"/>
      <c r="N3" s="157"/>
      <c r="O3" s="157"/>
      <c r="P3" s="18"/>
      <c r="Q3" s="18"/>
      <c r="R3" s="80" t="s">
        <v>288</v>
      </c>
    </row>
    <row r="4" spans="1:18" ht="16.5" customHeight="1">
      <c r="A4" s="540" t="str">
        <f>公用信息!A5</f>
        <v>被评估单位：中国劳动关系学院</v>
      </c>
      <c r="B4" s="540"/>
      <c r="C4" s="540"/>
      <c r="D4" s="540"/>
      <c r="E4" s="540"/>
      <c r="F4" s="90"/>
      <c r="G4" s="90"/>
      <c r="H4" s="90"/>
      <c r="I4" s="90"/>
      <c r="J4" s="90"/>
      <c r="K4" s="90"/>
      <c r="L4" s="90"/>
      <c r="M4" s="90"/>
      <c r="N4" s="90"/>
      <c r="O4" s="90"/>
      <c r="R4" s="13" t="s">
        <v>0</v>
      </c>
    </row>
    <row r="5" spans="1:18" s="16" customFormat="1" ht="16.5" customHeight="1">
      <c r="A5" s="546" t="s">
        <v>36</v>
      </c>
      <c r="B5" s="546" t="s">
        <v>481</v>
      </c>
      <c r="C5" s="517" t="s">
        <v>482</v>
      </c>
      <c r="D5" s="546" t="s">
        <v>159</v>
      </c>
      <c r="E5" s="546" t="s">
        <v>483</v>
      </c>
      <c r="F5" s="594" t="s">
        <v>436</v>
      </c>
      <c r="G5" s="546" t="s">
        <v>437</v>
      </c>
      <c r="H5" s="546" t="s">
        <v>445</v>
      </c>
      <c r="I5" s="546" t="s">
        <v>484</v>
      </c>
      <c r="J5" s="653" t="s">
        <v>51</v>
      </c>
      <c r="K5" s="507"/>
      <c r="L5" s="549" t="s">
        <v>52</v>
      </c>
      <c r="M5" s="191"/>
      <c r="N5" s="191"/>
      <c r="O5" s="655" t="s">
        <v>321</v>
      </c>
      <c r="P5" s="656"/>
      <c r="Q5" s="606" t="s">
        <v>1</v>
      </c>
      <c r="R5" s="606" t="s">
        <v>27</v>
      </c>
    </row>
    <row r="6" spans="1:18" s="16" customFormat="1" ht="16.5" customHeight="1">
      <c r="A6" s="546"/>
      <c r="B6" s="546"/>
      <c r="C6" s="517"/>
      <c r="D6" s="546"/>
      <c r="E6" s="546"/>
      <c r="F6" s="594"/>
      <c r="G6" s="546"/>
      <c r="H6" s="546"/>
      <c r="I6" s="546"/>
      <c r="J6" s="654"/>
      <c r="K6" s="505" t="s">
        <v>439</v>
      </c>
      <c r="L6" s="550"/>
      <c r="M6" s="505" t="s">
        <v>440</v>
      </c>
      <c r="N6" s="505" t="s">
        <v>439</v>
      </c>
      <c r="O6" s="657"/>
      <c r="P6" s="658"/>
      <c r="Q6" s="582"/>
      <c r="R6" s="582"/>
    </row>
    <row r="7" spans="1:18" ht="16.5" customHeight="1">
      <c r="A7" s="441">
        <f>IF(C7&lt;&gt;"",A6+1,"")</f>
        <v>1</v>
      </c>
      <c r="B7" s="176"/>
      <c r="C7" s="470" t="s">
        <v>994</v>
      </c>
      <c r="D7" s="188"/>
      <c r="E7" s="188"/>
      <c r="F7" s="176" t="s">
        <v>948</v>
      </c>
      <c r="G7" s="176">
        <v>6</v>
      </c>
      <c r="H7" s="175">
        <v>34669</v>
      </c>
      <c r="I7" s="175">
        <f>H7</f>
        <v>34669</v>
      </c>
      <c r="J7" s="328"/>
      <c r="K7" s="328"/>
      <c r="L7" s="328"/>
      <c r="M7" s="336"/>
      <c r="N7" s="328"/>
      <c r="O7" s="328"/>
      <c r="P7" s="328">
        <f t="shared" ref="P7:P32" si="0">N7-K7</f>
        <v>0</v>
      </c>
      <c r="Q7" s="328"/>
      <c r="R7" s="116"/>
    </row>
    <row r="8" spans="1:18" ht="16.5" customHeight="1">
      <c r="A8" s="441">
        <f t="shared" ref="A8:A71" si="1">IF(C8&lt;&gt;"",A7+1,"")</f>
        <v>2</v>
      </c>
      <c r="B8" s="176"/>
      <c r="C8" s="470" t="s">
        <v>995</v>
      </c>
      <c r="D8" s="188" t="s">
        <v>1092</v>
      </c>
      <c r="E8" s="188"/>
      <c r="F8" s="176" t="s">
        <v>950</v>
      </c>
      <c r="G8" s="176">
        <v>2</v>
      </c>
      <c r="H8" s="175">
        <v>32843</v>
      </c>
      <c r="I8" s="175">
        <f t="shared" ref="I8:I71" si="2">H8</f>
        <v>32843</v>
      </c>
      <c r="J8" s="328"/>
      <c r="K8" s="328"/>
      <c r="L8" s="328"/>
      <c r="M8" s="336"/>
      <c r="N8" s="328"/>
      <c r="O8" s="328"/>
      <c r="P8" s="328">
        <f t="shared" si="0"/>
        <v>0</v>
      </c>
      <c r="Q8" s="328"/>
      <c r="R8" s="17"/>
    </row>
    <row r="9" spans="1:18" ht="16.5" customHeight="1">
      <c r="A9" s="441">
        <f t="shared" si="1"/>
        <v>3</v>
      </c>
      <c r="B9" s="176"/>
      <c r="C9" s="470" t="s">
        <v>996</v>
      </c>
      <c r="D9" s="188" t="s">
        <v>1092</v>
      </c>
      <c r="E9" s="188"/>
      <c r="F9" s="176" t="s">
        <v>948</v>
      </c>
      <c r="G9" s="176">
        <v>2</v>
      </c>
      <c r="H9" s="175">
        <v>34669</v>
      </c>
      <c r="I9" s="175">
        <f t="shared" si="2"/>
        <v>34669</v>
      </c>
      <c r="J9" s="328"/>
      <c r="K9" s="328"/>
      <c r="L9" s="328"/>
      <c r="M9" s="336"/>
      <c r="N9" s="328"/>
      <c r="O9" s="328"/>
      <c r="P9" s="328">
        <f t="shared" si="0"/>
        <v>0</v>
      </c>
      <c r="Q9" s="328"/>
      <c r="R9" s="116"/>
    </row>
    <row r="10" spans="1:18" ht="16.5" customHeight="1">
      <c r="A10" s="441">
        <f t="shared" si="1"/>
        <v>4</v>
      </c>
      <c r="B10" s="176"/>
      <c r="C10" s="470" t="s">
        <v>996</v>
      </c>
      <c r="D10" s="188" t="s">
        <v>1093</v>
      </c>
      <c r="E10" s="188"/>
      <c r="F10" s="176" t="s">
        <v>948</v>
      </c>
      <c r="G10" s="176">
        <v>2</v>
      </c>
      <c r="H10" s="175">
        <v>34669</v>
      </c>
      <c r="I10" s="175">
        <f t="shared" si="2"/>
        <v>34669</v>
      </c>
      <c r="J10" s="328"/>
      <c r="K10" s="328"/>
      <c r="L10" s="328"/>
      <c r="M10" s="336"/>
      <c r="N10" s="328"/>
      <c r="O10" s="328"/>
      <c r="P10" s="328">
        <f t="shared" si="0"/>
        <v>0</v>
      </c>
      <c r="Q10" s="328"/>
      <c r="R10" s="17"/>
    </row>
    <row r="11" spans="1:18" ht="16.5" customHeight="1">
      <c r="A11" s="441">
        <f t="shared" si="1"/>
        <v>5</v>
      </c>
      <c r="B11" s="176"/>
      <c r="C11" s="470" t="s">
        <v>997</v>
      </c>
      <c r="D11" s="188"/>
      <c r="E11" s="188"/>
      <c r="F11" s="176" t="s">
        <v>948</v>
      </c>
      <c r="G11" s="176">
        <v>17</v>
      </c>
      <c r="H11" s="175">
        <v>33573</v>
      </c>
      <c r="I11" s="175">
        <f t="shared" si="2"/>
        <v>33573</v>
      </c>
      <c r="J11" s="328"/>
      <c r="K11" s="328"/>
      <c r="L11" s="328"/>
      <c r="M11" s="336"/>
      <c r="N11" s="328"/>
      <c r="O11" s="328"/>
      <c r="P11" s="328">
        <f t="shared" si="0"/>
        <v>0</v>
      </c>
      <c r="Q11" s="328"/>
      <c r="R11" s="17"/>
    </row>
    <row r="12" spans="1:18" ht="16.5" customHeight="1">
      <c r="A12" s="441">
        <f t="shared" si="1"/>
        <v>6</v>
      </c>
      <c r="B12" s="176"/>
      <c r="C12" s="470" t="s">
        <v>998</v>
      </c>
      <c r="D12" s="188"/>
      <c r="E12" s="188"/>
      <c r="F12" s="176" t="s">
        <v>950</v>
      </c>
      <c r="G12" s="176">
        <v>8</v>
      </c>
      <c r="H12" s="175">
        <v>32843</v>
      </c>
      <c r="I12" s="175">
        <f t="shared" si="2"/>
        <v>32843</v>
      </c>
      <c r="J12" s="328"/>
      <c r="K12" s="328"/>
      <c r="L12" s="328"/>
      <c r="M12" s="336"/>
      <c r="N12" s="328"/>
      <c r="O12" s="328"/>
      <c r="P12" s="328">
        <f t="shared" si="0"/>
        <v>0</v>
      </c>
      <c r="Q12" s="328"/>
      <c r="R12" s="17"/>
    </row>
    <row r="13" spans="1:18" ht="16.5" customHeight="1">
      <c r="A13" s="441">
        <f t="shared" si="1"/>
        <v>7</v>
      </c>
      <c r="B13" s="176"/>
      <c r="C13" s="470" t="s">
        <v>999</v>
      </c>
      <c r="D13" s="188"/>
      <c r="E13" s="188"/>
      <c r="F13" s="176" t="s">
        <v>950</v>
      </c>
      <c r="G13" s="176">
        <v>2</v>
      </c>
      <c r="H13" s="175">
        <v>34669</v>
      </c>
      <c r="I13" s="175">
        <f t="shared" si="2"/>
        <v>34669</v>
      </c>
      <c r="J13" s="328"/>
      <c r="K13" s="328"/>
      <c r="L13" s="328"/>
      <c r="M13" s="336"/>
      <c r="N13" s="328"/>
      <c r="O13" s="328"/>
      <c r="P13" s="328">
        <f t="shared" si="0"/>
        <v>0</v>
      </c>
      <c r="Q13" s="328"/>
      <c r="R13" s="17"/>
    </row>
    <row r="14" spans="1:18" ht="16.5" customHeight="1">
      <c r="A14" s="441">
        <f t="shared" si="1"/>
        <v>8</v>
      </c>
      <c r="B14" s="176"/>
      <c r="C14" s="470" t="s">
        <v>1000</v>
      </c>
      <c r="D14" s="188"/>
      <c r="E14" s="188"/>
      <c r="F14" s="176" t="s">
        <v>950</v>
      </c>
      <c r="G14" s="176">
        <v>26</v>
      </c>
      <c r="H14" s="175">
        <v>34669</v>
      </c>
      <c r="I14" s="175">
        <f t="shared" si="2"/>
        <v>34669</v>
      </c>
      <c r="J14" s="328"/>
      <c r="K14" s="328"/>
      <c r="L14" s="328"/>
      <c r="M14" s="336"/>
      <c r="N14" s="328"/>
      <c r="O14" s="328"/>
      <c r="P14" s="328">
        <f t="shared" si="0"/>
        <v>0</v>
      </c>
      <c r="Q14" s="328"/>
      <c r="R14" s="17"/>
    </row>
    <row r="15" spans="1:18" ht="16.5" customHeight="1">
      <c r="A15" s="441">
        <f t="shared" si="1"/>
        <v>9</v>
      </c>
      <c r="B15" s="176"/>
      <c r="C15" s="470" t="s">
        <v>1001</v>
      </c>
      <c r="D15" s="188"/>
      <c r="E15" s="188"/>
      <c r="F15" s="176" t="s">
        <v>950</v>
      </c>
      <c r="G15" s="176">
        <v>12</v>
      </c>
      <c r="H15" s="175">
        <v>32843</v>
      </c>
      <c r="I15" s="175">
        <f t="shared" si="2"/>
        <v>32843</v>
      </c>
      <c r="J15" s="328"/>
      <c r="K15" s="328"/>
      <c r="L15" s="328"/>
      <c r="M15" s="336"/>
      <c r="N15" s="328"/>
      <c r="O15" s="328"/>
      <c r="P15" s="328">
        <f t="shared" si="0"/>
        <v>0</v>
      </c>
      <c r="Q15" s="328"/>
      <c r="R15" s="17"/>
    </row>
    <row r="16" spans="1:18" ht="16.5" customHeight="1">
      <c r="A16" s="441">
        <f t="shared" si="1"/>
        <v>10</v>
      </c>
      <c r="B16" s="176"/>
      <c r="C16" s="470" t="s">
        <v>1002</v>
      </c>
      <c r="D16" s="188"/>
      <c r="E16" s="188"/>
      <c r="F16" s="176" t="s">
        <v>948</v>
      </c>
      <c r="G16" s="176">
        <v>17</v>
      </c>
      <c r="H16" s="175">
        <v>32843</v>
      </c>
      <c r="I16" s="175">
        <f t="shared" si="2"/>
        <v>32843</v>
      </c>
      <c r="J16" s="328"/>
      <c r="K16" s="328"/>
      <c r="L16" s="328"/>
      <c r="M16" s="336"/>
      <c r="N16" s="328"/>
      <c r="O16" s="328"/>
      <c r="P16" s="328">
        <f t="shared" si="0"/>
        <v>0</v>
      </c>
      <c r="Q16" s="328"/>
      <c r="R16" s="17"/>
    </row>
    <row r="17" spans="1:18" ht="16.5" customHeight="1">
      <c r="A17" s="441">
        <f t="shared" si="1"/>
        <v>11</v>
      </c>
      <c r="B17" s="176"/>
      <c r="C17" s="470" t="s">
        <v>1003</v>
      </c>
      <c r="D17" s="188"/>
      <c r="E17" s="188"/>
      <c r="F17" s="176" t="s">
        <v>950</v>
      </c>
      <c r="G17" s="176">
        <v>13</v>
      </c>
      <c r="H17" s="175">
        <v>32843</v>
      </c>
      <c r="I17" s="175">
        <f t="shared" si="2"/>
        <v>32843</v>
      </c>
      <c r="J17" s="328"/>
      <c r="K17" s="328"/>
      <c r="L17" s="328"/>
      <c r="M17" s="336"/>
      <c r="N17" s="328"/>
      <c r="O17" s="328"/>
      <c r="P17" s="328">
        <f t="shared" si="0"/>
        <v>0</v>
      </c>
      <c r="Q17" s="328"/>
      <c r="R17" s="17"/>
    </row>
    <row r="18" spans="1:18" ht="16.5" customHeight="1">
      <c r="A18" s="441">
        <f t="shared" si="1"/>
        <v>12</v>
      </c>
      <c r="B18" s="176"/>
      <c r="C18" s="470" t="s">
        <v>1004</v>
      </c>
      <c r="D18" s="188"/>
      <c r="E18" s="188"/>
      <c r="F18" s="176" t="s">
        <v>948</v>
      </c>
      <c r="G18" s="176">
        <v>1</v>
      </c>
      <c r="H18" s="175">
        <v>32843</v>
      </c>
      <c r="I18" s="175">
        <f t="shared" si="2"/>
        <v>32843</v>
      </c>
      <c r="J18" s="328"/>
      <c r="K18" s="328"/>
      <c r="L18" s="328"/>
      <c r="M18" s="336"/>
      <c r="N18" s="328"/>
      <c r="O18" s="328"/>
      <c r="P18" s="328">
        <f t="shared" si="0"/>
        <v>0</v>
      </c>
      <c r="Q18" s="328"/>
      <c r="R18" s="17"/>
    </row>
    <row r="19" spans="1:18" ht="16.5" customHeight="1">
      <c r="A19" s="441">
        <f t="shared" si="1"/>
        <v>13</v>
      </c>
      <c r="B19" s="176"/>
      <c r="C19" s="470" t="s">
        <v>1005</v>
      </c>
      <c r="D19" s="188"/>
      <c r="E19" s="188"/>
      <c r="F19" s="176" t="s">
        <v>948</v>
      </c>
      <c r="G19" s="176">
        <v>5</v>
      </c>
      <c r="H19" s="175">
        <v>32843</v>
      </c>
      <c r="I19" s="175">
        <f t="shared" si="2"/>
        <v>32843</v>
      </c>
      <c r="J19" s="328"/>
      <c r="K19" s="328"/>
      <c r="L19" s="328"/>
      <c r="M19" s="336"/>
      <c r="N19" s="328"/>
      <c r="O19" s="328"/>
      <c r="P19" s="328">
        <f t="shared" si="0"/>
        <v>0</v>
      </c>
      <c r="Q19" s="328"/>
      <c r="R19" s="17"/>
    </row>
    <row r="20" spans="1:18" ht="16.5" customHeight="1">
      <c r="A20" s="441">
        <f t="shared" si="1"/>
        <v>14</v>
      </c>
      <c r="B20" s="298"/>
      <c r="C20" s="470" t="s">
        <v>1006</v>
      </c>
      <c r="D20" s="188"/>
      <c r="E20" s="188"/>
      <c r="F20" s="298" t="s">
        <v>948</v>
      </c>
      <c r="G20" s="298">
        <v>4</v>
      </c>
      <c r="H20" s="175">
        <v>32843</v>
      </c>
      <c r="I20" s="175">
        <f t="shared" si="2"/>
        <v>32843</v>
      </c>
      <c r="J20" s="328"/>
      <c r="K20" s="328"/>
      <c r="L20" s="328"/>
      <c r="M20" s="336"/>
      <c r="N20" s="328"/>
      <c r="O20" s="328"/>
      <c r="P20" s="328">
        <f t="shared" si="0"/>
        <v>0</v>
      </c>
      <c r="Q20" s="328"/>
      <c r="R20" s="17"/>
    </row>
    <row r="21" spans="1:18" ht="16.5" customHeight="1">
      <c r="A21" s="441">
        <f t="shared" si="1"/>
        <v>15</v>
      </c>
      <c r="B21" s="298"/>
      <c r="C21" s="470" t="s">
        <v>1007</v>
      </c>
      <c r="D21" s="188"/>
      <c r="E21" s="188"/>
      <c r="F21" s="298" t="s">
        <v>948</v>
      </c>
      <c r="G21" s="298">
        <v>2</v>
      </c>
      <c r="H21" s="175">
        <v>34669</v>
      </c>
      <c r="I21" s="175">
        <f t="shared" si="2"/>
        <v>34669</v>
      </c>
      <c r="J21" s="328"/>
      <c r="K21" s="328"/>
      <c r="L21" s="328"/>
      <c r="M21" s="336"/>
      <c r="N21" s="328"/>
      <c r="O21" s="328"/>
      <c r="P21" s="328">
        <f t="shared" si="0"/>
        <v>0</v>
      </c>
      <c r="Q21" s="328"/>
      <c r="R21" s="17"/>
    </row>
    <row r="22" spans="1:18" ht="16.5" customHeight="1">
      <c r="A22" s="441">
        <f t="shared" si="1"/>
        <v>16</v>
      </c>
      <c r="B22" s="298"/>
      <c r="C22" s="470" t="s">
        <v>1008</v>
      </c>
      <c r="D22" s="188"/>
      <c r="E22" s="188"/>
      <c r="F22" s="298" t="s">
        <v>948</v>
      </c>
      <c r="G22" s="298">
        <v>1</v>
      </c>
      <c r="H22" s="175">
        <v>32843</v>
      </c>
      <c r="I22" s="175">
        <f t="shared" si="2"/>
        <v>32843</v>
      </c>
      <c r="J22" s="328"/>
      <c r="K22" s="328"/>
      <c r="L22" s="328"/>
      <c r="M22" s="336"/>
      <c r="N22" s="328"/>
      <c r="O22" s="328"/>
      <c r="P22" s="328">
        <f t="shared" si="0"/>
        <v>0</v>
      </c>
      <c r="Q22" s="328"/>
      <c r="R22" s="17"/>
    </row>
    <row r="23" spans="1:18" ht="16.5" customHeight="1">
      <c r="A23" s="441">
        <f t="shared" si="1"/>
        <v>17</v>
      </c>
      <c r="B23" s="298"/>
      <c r="C23" s="470" t="s">
        <v>1009</v>
      </c>
      <c r="D23" s="188"/>
      <c r="E23" s="188"/>
      <c r="F23" s="298" t="s">
        <v>948</v>
      </c>
      <c r="G23" s="298">
        <v>1</v>
      </c>
      <c r="H23" s="175">
        <v>32843</v>
      </c>
      <c r="I23" s="175">
        <f t="shared" si="2"/>
        <v>32843</v>
      </c>
      <c r="J23" s="328"/>
      <c r="K23" s="328"/>
      <c r="L23" s="328"/>
      <c r="M23" s="336"/>
      <c r="N23" s="328"/>
      <c r="O23" s="328"/>
      <c r="P23" s="328">
        <f t="shared" si="0"/>
        <v>0</v>
      </c>
      <c r="Q23" s="328"/>
      <c r="R23" s="17"/>
    </row>
    <row r="24" spans="1:18" ht="16.5" customHeight="1">
      <c r="A24" s="441">
        <f t="shared" si="1"/>
        <v>18</v>
      </c>
      <c r="B24" s="298"/>
      <c r="C24" s="470" t="s">
        <v>1010</v>
      </c>
      <c r="D24" s="188"/>
      <c r="E24" s="188"/>
      <c r="F24" s="298" t="s">
        <v>950</v>
      </c>
      <c r="G24" s="298">
        <v>12</v>
      </c>
      <c r="H24" s="175">
        <v>32843</v>
      </c>
      <c r="I24" s="175">
        <f t="shared" si="2"/>
        <v>32843</v>
      </c>
      <c r="J24" s="328"/>
      <c r="K24" s="328"/>
      <c r="L24" s="328"/>
      <c r="M24" s="336"/>
      <c r="N24" s="328"/>
      <c r="O24" s="328"/>
      <c r="P24" s="328">
        <f t="shared" si="0"/>
        <v>0</v>
      </c>
      <c r="Q24" s="328"/>
      <c r="R24" s="17"/>
    </row>
    <row r="25" spans="1:18" ht="16.5" customHeight="1">
      <c r="A25" s="441">
        <f t="shared" si="1"/>
        <v>19</v>
      </c>
      <c r="B25" s="435"/>
      <c r="C25" s="470" t="s">
        <v>1011</v>
      </c>
      <c r="D25" s="188"/>
      <c r="E25" s="188"/>
      <c r="F25" s="435" t="s">
        <v>948</v>
      </c>
      <c r="G25" s="435">
        <v>67</v>
      </c>
      <c r="H25" s="175">
        <v>32843</v>
      </c>
      <c r="I25" s="175">
        <f t="shared" si="2"/>
        <v>32843</v>
      </c>
      <c r="J25" s="328"/>
      <c r="K25" s="328"/>
      <c r="L25" s="328"/>
      <c r="M25" s="336"/>
      <c r="N25" s="328"/>
      <c r="O25" s="328"/>
      <c r="P25" s="328">
        <f t="shared" si="0"/>
        <v>0</v>
      </c>
      <c r="Q25" s="328"/>
      <c r="R25" s="17"/>
    </row>
    <row r="26" spans="1:18" ht="16.5" customHeight="1">
      <c r="A26" s="441">
        <f t="shared" si="1"/>
        <v>20</v>
      </c>
      <c r="B26" s="435"/>
      <c r="C26" s="470" t="s">
        <v>1012</v>
      </c>
      <c r="D26" s="188"/>
      <c r="E26" s="188"/>
      <c r="F26" s="435" t="s">
        <v>950</v>
      </c>
      <c r="G26" s="435">
        <v>17</v>
      </c>
      <c r="H26" s="175">
        <v>32843</v>
      </c>
      <c r="I26" s="175">
        <f t="shared" si="2"/>
        <v>32843</v>
      </c>
      <c r="J26" s="328"/>
      <c r="K26" s="328"/>
      <c r="L26" s="328"/>
      <c r="M26" s="336"/>
      <c r="N26" s="328"/>
      <c r="O26" s="328"/>
      <c r="P26" s="328">
        <f t="shared" si="0"/>
        <v>0</v>
      </c>
      <c r="Q26" s="328"/>
      <c r="R26" s="17"/>
    </row>
    <row r="27" spans="1:18" ht="16.5" customHeight="1">
      <c r="A27" s="443">
        <f t="shared" si="1"/>
        <v>21</v>
      </c>
      <c r="B27" s="435"/>
      <c r="C27" s="470" t="s">
        <v>1013</v>
      </c>
      <c r="D27" s="188"/>
      <c r="E27" s="188"/>
      <c r="F27" s="449" t="s">
        <v>948</v>
      </c>
      <c r="G27" s="435">
        <v>12</v>
      </c>
      <c r="H27" s="175">
        <v>32843</v>
      </c>
      <c r="I27" s="175">
        <f t="shared" si="2"/>
        <v>32843</v>
      </c>
      <c r="J27" s="328"/>
      <c r="K27" s="328"/>
      <c r="L27" s="328"/>
      <c r="M27" s="336"/>
      <c r="N27" s="328"/>
      <c r="O27" s="328"/>
      <c r="P27" s="328">
        <f t="shared" si="0"/>
        <v>0</v>
      </c>
      <c r="Q27" s="328"/>
      <c r="R27" s="17"/>
    </row>
    <row r="28" spans="1:18" ht="16.5" customHeight="1">
      <c r="A28" s="443">
        <f t="shared" si="1"/>
        <v>22</v>
      </c>
      <c r="B28" s="435"/>
      <c r="C28" s="470" t="s">
        <v>1014</v>
      </c>
      <c r="D28" s="188"/>
      <c r="E28" s="188"/>
      <c r="F28" s="449" t="s">
        <v>948</v>
      </c>
      <c r="G28" s="435">
        <v>3</v>
      </c>
      <c r="H28" s="175">
        <v>32843</v>
      </c>
      <c r="I28" s="175">
        <f t="shared" si="2"/>
        <v>32843</v>
      </c>
      <c r="J28" s="328"/>
      <c r="K28" s="328"/>
      <c r="L28" s="328"/>
      <c r="M28" s="336"/>
      <c r="N28" s="328"/>
      <c r="O28" s="328"/>
      <c r="P28" s="328">
        <f t="shared" si="0"/>
        <v>0</v>
      </c>
      <c r="Q28" s="328"/>
      <c r="R28" s="17"/>
    </row>
    <row r="29" spans="1:18" ht="16.5" customHeight="1">
      <c r="A29" s="443">
        <f t="shared" si="1"/>
        <v>23</v>
      </c>
      <c r="B29" s="435"/>
      <c r="C29" s="470" t="s">
        <v>1015</v>
      </c>
      <c r="D29" s="188" t="s">
        <v>1093</v>
      </c>
      <c r="E29" s="188"/>
      <c r="F29" s="449" t="s">
        <v>948</v>
      </c>
      <c r="G29" s="435">
        <v>4</v>
      </c>
      <c r="H29" s="175">
        <v>34669</v>
      </c>
      <c r="I29" s="175">
        <f t="shared" si="2"/>
        <v>34669</v>
      </c>
      <c r="J29" s="328"/>
      <c r="K29" s="328"/>
      <c r="L29" s="328"/>
      <c r="M29" s="336"/>
      <c r="N29" s="328"/>
      <c r="O29" s="328"/>
      <c r="P29" s="328">
        <f t="shared" si="0"/>
        <v>0</v>
      </c>
      <c r="Q29" s="328"/>
      <c r="R29" s="17"/>
    </row>
    <row r="30" spans="1:18" ht="16.5" customHeight="1">
      <c r="A30" s="443">
        <f t="shared" si="1"/>
        <v>24</v>
      </c>
      <c r="B30" s="435"/>
      <c r="C30" s="470" t="s">
        <v>1016</v>
      </c>
      <c r="D30" s="188"/>
      <c r="E30" s="188"/>
      <c r="F30" s="449" t="s">
        <v>948</v>
      </c>
      <c r="G30" s="435">
        <v>6</v>
      </c>
      <c r="H30" s="175">
        <v>32843</v>
      </c>
      <c r="I30" s="175">
        <f t="shared" si="2"/>
        <v>32843</v>
      </c>
      <c r="J30" s="328"/>
      <c r="K30" s="328"/>
      <c r="L30" s="328"/>
      <c r="M30" s="336"/>
      <c r="N30" s="328"/>
      <c r="O30" s="328"/>
      <c r="P30" s="328">
        <f t="shared" si="0"/>
        <v>0</v>
      </c>
      <c r="Q30" s="328"/>
      <c r="R30" s="17"/>
    </row>
    <row r="31" spans="1:18" ht="16.5" customHeight="1">
      <c r="A31" s="443">
        <f t="shared" si="1"/>
        <v>25</v>
      </c>
      <c r="B31" s="435"/>
      <c r="C31" s="470" t="s">
        <v>1017</v>
      </c>
      <c r="D31" s="188"/>
      <c r="E31" s="188"/>
      <c r="F31" s="449" t="s">
        <v>948</v>
      </c>
      <c r="G31" s="435">
        <v>3</v>
      </c>
      <c r="H31" s="175">
        <v>32843</v>
      </c>
      <c r="I31" s="175">
        <f t="shared" si="2"/>
        <v>32843</v>
      </c>
      <c r="J31" s="328"/>
      <c r="K31" s="328"/>
      <c r="L31" s="328"/>
      <c r="M31" s="336"/>
      <c r="N31" s="328"/>
      <c r="O31" s="328"/>
      <c r="P31" s="328">
        <f t="shared" si="0"/>
        <v>0</v>
      </c>
      <c r="Q31" s="328"/>
      <c r="R31" s="17"/>
    </row>
    <row r="32" spans="1:18" ht="16.5" customHeight="1">
      <c r="A32" s="443">
        <f t="shared" si="1"/>
        <v>26</v>
      </c>
      <c r="B32" s="435"/>
      <c r="C32" s="470" t="s">
        <v>1018</v>
      </c>
      <c r="D32" s="188"/>
      <c r="E32" s="188"/>
      <c r="F32" s="449" t="s">
        <v>948</v>
      </c>
      <c r="G32" s="435">
        <v>9</v>
      </c>
      <c r="H32" s="175">
        <v>32843</v>
      </c>
      <c r="I32" s="175">
        <f t="shared" si="2"/>
        <v>32843</v>
      </c>
      <c r="J32" s="328"/>
      <c r="K32" s="328"/>
      <c r="L32" s="328"/>
      <c r="M32" s="336"/>
      <c r="N32" s="328"/>
      <c r="O32" s="328"/>
      <c r="P32" s="328">
        <f t="shared" si="0"/>
        <v>0</v>
      </c>
      <c r="Q32" s="328"/>
      <c r="R32" s="17"/>
    </row>
    <row r="33" spans="1:18" ht="16.5" customHeight="1">
      <c r="A33" s="505">
        <f t="shared" si="1"/>
        <v>27</v>
      </c>
      <c r="B33" s="505"/>
      <c r="C33" s="470" t="s">
        <v>1019</v>
      </c>
      <c r="D33" s="188"/>
      <c r="E33" s="188"/>
      <c r="F33" s="505" t="s">
        <v>948</v>
      </c>
      <c r="G33" s="505">
        <v>1</v>
      </c>
      <c r="H33" s="175">
        <v>32843</v>
      </c>
      <c r="I33" s="175">
        <f t="shared" si="2"/>
        <v>32843</v>
      </c>
      <c r="J33" s="328"/>
      <c r="K33" s="328"/>
      <c r="L33" s="328"/>
      <c r="M33" s="336"/>
      <c r="N33" s="328"/>
      <c r="O33" s="328"/>
      <c r="P33" s="328"/>
      <c r="Q33" s="328"/>
      <c r="R33" s="17"/>
    </row>
    <row r="34" spans="1:18" ht="16.5" customHeight="1">
      <c r="A34" s="505">
        <f t="shared" si="1"/>
        <v>28</v>
      </c>
      <c r="B34" s="505"/>
      <c r="C34" s="470" t="s">
        <v>1020</v>
      </c>
      <c r="D34" s="188"/>
      <c r="E34" s="188"/>
      <c r="F34" s="505" t="s">
        <v>948</v>
      </c>
      <c r="G34" s="505">
        <v>30</v>
      </c>
      <c r="H34" s="175">
        <v>32843</v>
      </c>
      <c r="I34" s="175">
        <f t="shared" si="2"/>
        <v>32843</v>
      </c>
      <c r="J34" s="328"/>
      <c r="K34" s="328"/>
      <c r="L34" s="328"/>
      <c r="M34" s="336"/>
      <c r="N34" s="328"/>
      <c r="O34" s="328"/>
      <c r="P34" s="328"/>
      <c r="Q34" s="328"/>
      <c r="R34" s="17"/>
    </row>
    <row r="35" spans="1:18" ht="16.5" customHeight="1">
      <c r="A35" s="505">
        <f t="shared" si="1"/>
        <v>29</v>
      </c>
      <c r="B35" s="505"/>
      <c r="C35" s="470" t="s">
        <v>1021</v>
      </c>
      <c r="D35" s="188"/>
      <c r="E35" s="188"/>
      <c r="F35" s="505" t="s">
        <v>948</v>
      </c>
      <c r="G35" s="505">
        <v>4</v>
      </c>
      <c r="H35" s="175">
        <v>32843</v>
      </c>
      <c r="I35" s="175">
        <f t="shared" si="2"/>
        <v>32843</v>
      </c>
      <c r="J35" s="328"/>
      <c r="K35" s="328"/>
      <c r="L35" s="328"/>
      <c r="M35" s="336"/>
      <c r="N35" s="328"/>
      <c r="O35" s="328"/>
      <c r="P35" s="328"/>
      <c r="Q35" s="328"/>
      <c r="R35" s="17"/>
    </row>
    <row r="36" spans="1:18" ht="16.5" customHeight="1">
      <c r="A36" s="505">
        <f t="shared" si="1"/>
        <v>30</v>
      </c>
      <c r="B36" s="505"/>
      <c r="C36" s="470" t="s">
        <v>1022</v>
      </c>
      <c r="D36" s="188"/>
      <c r="E36" s="188"/>
      <c r="F36" s="505" t="s">
        <v>948</v>
      </c>
      <c r="G36" s="505">
        <v>2</v>
      </c>
      <c r="H36" s="175">
        <v>32843</v>
      </c>
      <c r="I36" s="175">
        <f t="shared" si="2"/>
        <v>32843</v>
      </c>
      <c r="J36" s="328"/>
      <c r="K36" s="328"/>
      <c r="L36" s="328"/>
      <c r="M36" s="336"/>
      <c r="N36" s="328"/>
      <c r="O36" s="328"/>
      <c r="P36" s="328"/>
      <c r="Q36" s="328"/>
      <c r="R36" s="17"/>
    </row>
    <row r="37" spans="1:18" ht="16.5" customHeight="1">
      <c r="A37" s="505">
        <f t="shared" si="1"/>
        <v>31</v>
      </c>
      <c r="B37" s="505"/>
      <c r="C37" s="470" t="s">
        <v>1023</v>
      </c>
      <c r="D37" s="188"/>
      <c r="E37" s="188"/>
      <c r="F37" s="505" t="s">
        <v>950</v>
      </c>
      <c r="G37" s="505">
        <v>7</v>
      </c>
      <c r="H37" s="175">
        <v>32843</v>
      </c>
      <c r="I37" s="175">
        <f t="shared" si="2"/>
        <v>32843</v>
      </c>
      <c r="J37" s="328"/>
      <c r="K37" s="328"/>
      <c r="L37" s="328"/>
      <c r="M37" s="336"/>
      <c r="N37" s="328"/>
      <c r="O37" s="328"/>
      <c r="P37" s="328"/>
      <c r="Q37" s="328"/>
      <c r="R37" s="17"/>
    </row>
    <row r="38" spans="1:18" ht="16.5" customHeight="1">
      <c r="A38" s="505">
        <f t="shared" si="1"/>
        <v>32</v>
      </c>
      <c r="B38" s="505"/>
      <c r="C38" s="470" t="s">
        <v>1024</v>
      </c>
      <c r="D38" s="188"/>
      <c r="E38" s="188"/>
      <c r="F38" s="505" t="s">
        <v>948</v>
      </c>
      <c r="G38" s="505">
        <v>9</v>
      </c>
      <c r="H38" s="175">
        <v>32843</v>
      </c>
      <c r="I38" s="175">
        <f t="shared" si="2"/>
        <v>32843</v>
      </c>
      <c r="J38" s="328"/>
      <c r="K38" s="328"/>
      <c r="L38" s="328"/>
      <c r="M38" s="336"/>
      <c r="N38" s="328"/>
      <c r="O38" s="328"/>
      <c r="P38" s="328"/>
      <c r="Q38" s="328"/>
      <c r="R38" s="17"/>
    </row>
    <row r="39" spans="1:18" ht="16.5" customHeight="1">
      <c r="A39" s="505">
        <f t="shared" si="1"/>
        <v>33</v>
      </c>
      <c r="B39" s="505"/>
      <c r="C39" s="470" t="s">
        <v>1025</v>
      </c>
      <c r="D39" s="188"/>
      <c r="E39" s="188"/>
      <c r="F39" s="505" t="s">
        <v>948</v>
      </c>
      <c r="G39" s="505">
        <v>2</v>
      </c>
      <c r="H39" s="175">
        <v>34669</v>
      </c>
      <c r="I39" s="175">
        <f t="shared" si="2"/>
        <v>34669</v>
      </c>
      <c r="J39" s="328"/>
      <c r="K39" s="328"/>
      <c r="L39" s="328"/>
      <c r="M39" s="336"/>
      <c r="N39" s="328"/>
      <c r="O39" s="328"/>
      <c r="P39" s="328"/>
      <c r="Q39" s="328"/>
      <c r="R39" s="17"/>
    </row>
    <row r="40" spans="1:18" ht="16.5" customHeight="1">
      <c r="A40" s="505">
        <f t="shared" si="1"/>
        <v>34</v>
      </c>
      <c r="B40" s="505"/>
      <c r="C40" s="470" t="s">
        <v>1026</v>
      </c>
      <c r="D40" s="188"/>
      <c r="E40" s="188"/>
      <c r="F40" s="505" t="s">
        <v>950</v>
      </c>
      <c r="G40" s="505">
        <v>9</v>
      </c>
      <c r="H40" s="175">
        <v>32843</v>
      </c>
      <c r="I40" s="175">
        <f t="shared" si="2"/>
        <v>32843</v>
      </c>
      <c r="J40" s="328"/>
      <c r="K40" s="328"/>
      <c r="L40" s="328"/>
      <c r="M40" s="336"/>
      <c r="N40" s="328"/>
      <c r="O40" s="328"/>
      <c r="P40" s="328"/>
      <c r="Q40" s="328"/>
      <c r="R40" s="17"/>
    </row>
    <row r="41" spans="1:18" ht="16.5" customHeight="1">
      <c r="A41" s="505">
        <f t="shared" si="1"/>
        <v>35</v>
      </c>
      <c r="B41" s="505"/>
      <c r="C41" s="470" t="s">
        <v>1027</v>
      </c>
      <c r="D41" s="188"/>
      <c r="E41" s="188"/>
      <c r="F41" s="505" t="s">
        <v>950</v>
      </c>
      <c r="G41" s="505">
        <v>6</v>
      </c>
      <c r="H41" s="175">
        <v>32843</v>
      </c>
      <c r="I41" s="175">
        <f t="shared" si="2"/>
        <v>32843</v>
      </c>
      <c r="J41" s="328"/>
      <c r="K41" s="328"/>
      <c r="L41" s="328"/>
      <c r="M41" s="336"/>
      <c r="N41" s="328"/>
      <c r="O41" s="328"/>
      <c r="P41" s="328"/>
      <c r="Q41" s="328"/>
      <c r="R41" s="17"/>
    </row>
    <row r="42" spans="1:18" ht="16.5" customHeight="1">
      <c r="A42" s="505">
        <f t="shared" si="1"/>
        <v>36</v>
      </c>
      <c r="B42" s="505"/>
      <c r="C42" s="470" t="s">
        <v>1028</v>
      </c>
      <c r="D42" s="188"/>
      <c r="E42" s="188"/>
      <c r="F42" s="505" t="s">
        <v>948</v>
      </c>
      <c r="G42" s="505">
        <v>2</v>
      </c>
      <c r="H42" s="175">
        <v>32843</v>
      </c>
      <c r="I42" s="175">
        <f t="shared" si="2"/>
        <v>32843</v>
      </c>
      <c r="J42" s="328"/>
      <c r="K42" s="328"/>
      <c r="L42" s="328"/>
      <c r="M42" s="336"/>
      <c r="N42" s="328"/>
      <c r="O42" s="328"/>
      <c r="P42" s="328"/>
      <c r="Q42" s="328"/>
      <c r="R42" s="17"/>
    </row>
    <row r="43" spans="1:18" ht="16.5" customHeight="1">
      <c r="A43" s="505">
        <f t="shared" si="1"/>
        <v>37</v>
      </c>
      <c r="B43" s="505"/>
      <c r="C43" s="470" t="s">
        <v>1029</v>
      </c>
      <c r="D43" s="188"/>
      <c r="E43" s="188"/>
      <c r="F43" s="505" t="s">
        <v>948</v>
      </c>
      <c r="G43" s="505">
        <v>1</v>
      </c>
      <c r="H43" s="175">
        <v>32843</v>
      </c>
      <c r="I43" s="175">
        <f t="shared" si="2"/>
        <v>32843</v>
      </c>
      <c r="J43" s="328"/>
      <c r="K43" s="328"/>
      <c r="L43" s="328"/>
      <c r="M43" s="336"/>
      <c r="N43" s="328"/>
      <c r="O43" s="328"/>
      <c r="P43" s="328"/>
      <c r="Q43" s="328"/>
      <c r="R43" s="17"/>
    </row>
    <row r="44" spans="1:18" ht="16.5" customHeight="1">
      <c r="A44" s="505">
        <f t="shared" si="1"/>
        <v>38</v>
      </c>
      <c r="B44" s="505"/>
      <c r="C44" s="470" t="s">
        <v>1030</v>
      </c>
      <c r="D44" s="188"/>
      <c r="E44" s="188"/>
      <c r="F44" s="505" t="s">
        <v>948</v>
      </c>
      <c r="G44" s="505">
        <v>3</v>
      </c>
      <c r="H44" s="175">
        <v>32843</v>
      </c>
      <c r="I44" s="175">
        <f t="shared" si="2"/>
        <v>32843</v>
      </c>
      <c r="J44" s="328"/>
      <c r="K44" s="328"/>
      <c r="L44" s="328"/>
      <c r="M44" s="336"/>
      <c r="N44" s="328"/>
      <c r="O44" s="328"/>
      <c r="P44" s="328"/>
      <c r="Q44" s="328"/>
      <c r="R44" s="17"/>
    </row>
    <row r="45" spans="1:18" ht="16.5" customHeight="1">
      <c r="A45" s="505">
        <f t="shared" si="1"/>
        <v>39</v>
      </c>
      <c r="B45" s="505"/>
      <c r="C45" s="470" t="s">
        <v>1031</v>
      </c>
      <c r="D45" s="188"/>
      <c r="E45" s="188"/>
      <c r="F45" s="505" t="s">
        <v>948</v>
      </c>
      <c r="G45" s="505">
        <v>2</v>
      </c>
      <c r="H45" s="175">
        <v>32843</v>
      </c>
      <c r="I45" s="175">
        <f t="shared" si="2"/>
        <v>32843</v>
      </c>
      <c r="J45" s="328"/>
      <c r="K45" s="328"/>
      <c r="L45" s="328"/>
      <c r="M45" s="336"/>
      <c r="N45" s="328"/>
      <c r="O45" s="328"/>
      <c r="P45" s="328"/>
      <c r="Q45" s="328"/>
      <c r="R45" s="17"/>
    </row>
    <row r="46" spans="1:18" ht="16.5" customHeight="1">
      <c r="A46" s="505">
        <f t="shared" si="1"/>
        <v>40</v>
      </c>
      <c r="B46" s="505"/>
      <c r="C46" s="470" t="s">
        <v>1032</v>
      </c>
      <c r="D46" s="188"/>
      <c r="E46" s="188"/>
      <c r="F46" s="505" t="s">
        <v>948</v>
      </c>
      <c r="G46" s="505">
        <v>2</v>
      </c>
      <c r="H46" s="175">
        <v>32843</v>
      </c>
      <c r="I46" s="175">
        <f t="shared" si="2"/>
        <v>32843</v>
      </c>
      <c r="J46" s="328"/>
      <c r="K46" s="328"/>
      <c r="L46" s="328"/>
      <c r="M46" s="336"/>
      <c r="N46" s="328"/>
      <c r="O46" s="328"/>
      <c r="P46" s="328"/>
      <c r="Q46" s="328"/>
      <c r="R46" s="17"/>
    </row>
    <row r="47" spans="1:18" ht="16.5" customHeight="1">
      <c r="A47" s="505">
        <f t="shared" si="1"/>
        <v>41</v>
      </c>
      <c r="B47" s="505"/>
      <c r="C47" s="470" t="s">
        <v>1033</v>
      </c>
      <c r="D47" s="188"/>
      <c r="E47" s="188"/>
      <c r="F47" s="505" t="s">
        <v>948</v>
      </c>
      <c r="G47" s="505">
        <v>2</v>
      </c>
      <c r="H47" s="175">
        <v>32843</v>
      </c>
      <c r="I47" s="175">
        <f t="shared" si="2"/>
        <v>32843</v>
      </c>
      <c r="J47" s="328"/>
      <c r="K47" s="328"/>
      <c r="L47" s="328"/>
      <c r="M47" s="336"/>
      <c r="N47" s="328"/>
      <c r="O47" s="328"/>
      <c r="P47" s="328"/>
      <c r="Q47" s="328"/>
      <c r="R47" s="17"/>
    </row>
    <row r="48" spans="1:18" ht="16.5" customHeight="1">
      <c r="A48" s="505">
        <f t="shared" si="1"/>
        <v>42</v>
      </c>
      <c r="B48" s="505"/>
      <c r="C48" s="470" t="s">
        <v>1034</v>
      </c>
      <c r="D48" s="188"/>
      <c r="E48" s="188"/>
      <c r="F48" s="505" t="s">
        <v>948</v>
      </c>
      <c r="G48" s="505">
        <v>3</v>
      </c>
      <c r="H48" s="175">
        <v>32843</v>
      </c>
      <c r="I48" s="175">
        <f t="shared" si="2"/>
        <v>32843</v>
      </c>
      <c r="J48" s="328"/>
      <c r="K48" s="328"/>
      <c r="L48" s="328"/>
      <c r="M48" s="336"/>
      <c r="N48" s="328"/>
      <c r="O48" s="328"/>
      <c r="P48" s="328"/>
      <c r="Q48" s="328"/>
      <c r="R48" s="17"/>
    </row>
    <row r="49" spans="1:18" ht="16.5" customHeight="1">
      <c r="A49" s="505">
        <f t="shared" si="1"/>
        <v>43</v>
      </c>
      <c r="B49" s="505"/>
      <c r="C49" s="470" t="s">
        <v>1035</v>
      </c>
      <c r="D49" s="188"/>
      <c r="E49" s="188"/>
      <c r="F49" s="505" t="s">
        <v>948</v>
      </c>
      <c r="G49" s="505">
        <v>1</v>
      </c>
      <c r="H49" s="175">
        <v>32843</v>
      </c>
      <c r="I49" s="175">
        <f t="shared" si="2"/>
        <v>32843</v>
      </c>
      <c r="J49" s="328"/>
      <c r="K49" s="328"/>
      <c r="L49" s="328"/>
      <c r="M49" s="336"/>
      <c r="N49" s="328"/>
      <c r="O49" s="328"/>
      <c r="P49" s="328"/>
      <c r="Q49" s="328"/>
      <c r="R49" s="17"/>
    </row>
    <row r="50" spans="1:18" ht="16.5" customHeight="1">
      <c r="A50" s="505">
        <f t="shared" si="1"/>
        <v>44</v>
      </c>
      <c r="B50" s="505"/>
      <c r="C50" s="470" t="s">
        <v>1036</v>
      </c>
      <c r="D50" s="188"/>
      <c r="E50" s="188"/>
      <c r="F50" s="505" t="s">
        <v>948</v>
      </c>
      <c r="G50" s="505">
        <v>3</v>
      </c>
      <c r="H50" s="175">
        <v>32843</v>
      </c>
      <c r="I50" s="175">
        <f t="shared" si="2"/>
        <v>32843</v>
      </c>
      <c r="J50" s="328"/>
      <c r="K50" s="328"/>
      <c r="L50" s="328"/>
      <c r="M50" s="336"/>
      <c r="N50" s="328"/>
      <c r="O50" s="328"/>
      <c r="P50" s="328"/>
      <c r="Q50" s="328"/>
      <c r="R50" s="17"/>
    </row>
    <row r="51" spans="1:18" ht="16.5" customHeight="1">
      <c r="A51" s="505">
        <f t="shared" si="1"/>
        <v>45</v>
      </c>
      <c r="B51" s="505"/>
      <c r="C51" s="470" t="s">
        <v>1037</v>
      </c>
      <c r="D51" s="188"/>
      <c r="E51" s="188"/>
      <c r="F51" s="505" t="s">
        <v>948</v>
      </c>
      <c r="G51" s="505">
        <v>2</v>
      </c>
      <c r="H51" s="175">
        <v>32843</v>
      </c>
      <c r="I51" s="175">
        <f t="shared" si="2"/>
        <v>32843</v>
      </c>
      <c r="J51" s="328"/>
      <c r="K51" s="328"/>
      <c r="L51" s="328"/>
      <c r="M51" s="336"/>
      <c r="N51" s="328"/>
      <c r="O51" s="328"/>
      <c r="P51" s="328"/>
      <c r="Q51" s="328"/>
      <c r="R51" s="17"/>
    </row>
    <row r="52" spans="1:18" ht="16.5" customHeight="1">
      <c r="A52" s="505">
        <f t="shared" si="1"/>
        <v>46</v>
      </c>
      <c r="B52" s="505"/>
      <c r="C52" s="470" t="s">
        <v>1038</v>
      </c>
      <c r="D52" s="188"/>
      <c r="E52" s="188"/>
      <c r="F52" s="505" t="s">
        <v>948</v>
      </c>
      <c r="G52" s="505">
        <v>2</v>
      </c>
      <c r="H52" s="175">
        <v>32843</v>
      </c>
      <c r="I52" s="175">
        <f t="shared" si="2"/>
        <v>32843</v>
      </c>
      <c r="J52" s="328"/>
      <c r="K52" s="328"/>
      <c r="L52" s="328"/>
      <c r="M52" s="336"/>
      <c r="N52" s="328"/>
      <c r="O52" s="328"/>
      <c r="P52" s="328"/>
      <c r="Q52" s="328"/>
      <c r="R52" s="17"/>
    </row>
    <row r="53" spans="1:18" ht="16.5" customHeight="1">
      <c r="A53" s="505">
        <f t="shared" si="1"/>
        <v>47</v>
      </c>
      <c r="B53" s="505"/>
      <c r="C53" s="470" t="s">
        <v>1039</v>
      </c>
      <c r="D53" s="188"/>
      <c r="E53" s="188"/>
      <c r="F53" s="505" t="s">
        <v>948</v>
      </c>
      <c r="G53" s="505">
        <v>4</v>
      </c>
      <c r="H53" s="175">
        <v>32843</v>
      </c>
      <c r="I53" s="175">
        <f t="shared" si="2"/>
        <v>32843</v>
      </c>
      <c r="J53" s="328"/>
      <c r="K53" s="328"/>
      <c r="L53" s="328"/>
      <c r="M53" s="336"/>
      <c r="N53" s="328"/>
      <c r="O53" s="328"/>
      <c r="P53" s="328"/>
      <c r="Q53" s="328"/>
      <c r="R53" s="17"/>
    </row>
    <row r="54" spans="1:18" ht="16.5" customHeight="1">
      <c r="A54" s="505">
        <f t="shared" si="1"/>
        <v>48</v>
      </c>
      <c r="B54" s="505"/>
      <c r="C54" s="470" t="s">
        <v>1040</v>
      </c>
      <c r="D54" s="188"/>
      <c r="E54" s="188"/>
      <c r="F54" s="505" t="s">
        <v>948</v>
      </c>
      <c r="G54" s="505">
        <v>1</v>
      </c>
      <c r="H54" s="175">
        <v>32843</v>
      </c>
      <c r="I54" s="175">
        <f t="shared" si="2"/>
        <v>32843</v>
      </c>
      <c r="J54" s="328"/>
      <c r="K54" s="328"/>
      <c r="L54" s="328"/>
      <c r="M54" s="336"/>
      <c r="N54" s="328"/>
      <c r="O54" s="328"/>
      <c r="P54" s="328"/>
      <c r="Q54" s="328"/>
      <c r="R54" s="17"/>
    </row>
    <row r="55" spans="1:18" ht="16.5" customHeight="1">
      <c r="A55" s="505">
        <f t="shared" si="1"/>
        <v>49</v>
      </c>
      <c r="B55" s="505"/>
      <c r="C55" s="470" t="s">
        <v>1041</v>
      </c>
      <c r="D55" s="188" t="s">
        <v>1092</v>
      </c>
      <c r="E55" s="188"/>
      <c r="F55" s="505" t="s">
        <v>948</v>
      </c>
      <c r="G55" s="505">
        <v>2</v>
      </c>
      <c r="H55" s="175">
        <v>32843</v>
      </c>
      <c r="I55" s="175">
        <f t="shared" si="2"/>
        <v>32843</v>
      </c>
      <c r="J55" s="328"/>
      <c r="K55" s="328"/>
      <c r="L55" s="328"/>
      <c r="M55" s="336"/>
      <c r="N55" s="328"/>
      <c r="O55" s="328"/>
      <c r="P55" s="328"/>
      <c r="Q55" s="328"/>
      <c r="R55" s="17"/>
    </row>
    <row r="56" spans="1:18" ht="16.5" customHeight="1">
      <c r="A56" s="505">
        <f t="shared" si="1"/>
        <v>50</v>
      </c>
      <c r="B56" s="505"/>
      <c r="C56" s="470" t="s">
        <v>1042</v>
      </c>
      <c r="D56" s="188"/>
      <c r="E56" s="188"/>
      <c r="F56" s="505" t="s">
        <v>950</v>
      </c>
      <c r="G56" s="505">
        <v>20</v>
      </c>
      <c r="H56" s="175">
        <v>32843</v>
      </c>
      <c r="I56" s="175">
        <f t="shared" si="2"/>
        <v>32843</v>
      </c>
      <c r="J56" s="328"/>
      <c r="K56" s="328"/>
      <c r="L56" s="328"/>
      <c r="M56" s="336"/>
      <c r="N56" s="328"/>
      <c r="O56" s="328"/>
      <c r="P56" s="328"/>
      <c r="Q56" s="328"/>
      <c r="R56" s="17"/>
    </row>
    <row r="57" spans="1:18" ht="16.5" customHeight="1">
      <c r="A57" s="505">
        <f t="shared" si="1"/>
        <v>51</v>
      </c>
      <c r="B57" s="505"/>
      <c r="C57" s="470" t="s">
        <v>1043</v>
      </c>
      <c r="D57" s="188"/>
      <c r="E57" s="188"/>
      <c r="F57" s="505" t="s">
        <v>950</v>
      </c>
      <c r="G57" s="505">
        <v>1</v>
      </c>
      <c r="H57" s="175">
        <v>32843</v>
      </c>
      <c r="I57" s="175">
        <f t="shared" si="2"/>
        <v>32843</v>
      </c>
      <c r="J57" s="328"/>
      <c r="K57" s="328"/>
      <c r="L57" s="328"/>
      <c r="M57" s="336"/>
      <c r="N57" s="328"/>
      <c r="O57" s="328"/>
      <c r="P57" s="328"/>
      <c r="Q57" s="328"/>
      <c r="R57" s="17"/>
    </row>
    <row r="58" spans="1:18" ht="16.5" customHeight="1">
      <c r="A58" s="505">
        <f t="shared" si="1"/>
        <v>52</v>
      </c>
      <c r="B58" s="505"/>
      <c r="C58" s="470" t="s">
        <v>1044</v>
      </c>
      <c r="D58" s="188"/>
      <c r="E58" s="188"/>
      <c r="F58" s="505" t="s">
        <v>948</v>
      </c>
      <c r="G58" s="505">
        <v>2</v>
      </c>
      <c r="H58" s="175">
        <v>32843</v>
      </c>
      <c r="I58" s="175">
        <f t="shared" si="2"/>
        <v>32843</v>
      </c>
      <c r="J58" s="328"/>
      <c r="K58" s="328"/>
      <c r="L58" s="328"/>
      <c r="M58" s="336"/>
      <c r="N58" s="328"/>
      <c r="O58" s="328"/>
      <c r="P58" s="328"/>
      <c r="Q58" s="328"/>
      <c r="R58" s="17"/>
    </row>
    <row r="59" spans="1:18" ht="16.5" customHeight="1">
      <c r="A59" s="505">
        <f t="shared" si="1"/>
        <v>53</v>
      </c>
      <c r="B59" s="505"/>
      <c r="C59" s="470" t="s">
        <v>1045</v>
      </c>
      <c r="D59" s="188"/>
      <c r="E59" s="188"/>
      <c r="F59" s="505" t="s">
        <v>955</v>
      </c>
      <c r="G59" s="505">
        <v>2</v>
      </c>
      <c r="H59" s="175">
        <v>32843</v>
      </c>
      <c r="I59" s="175">
        <f t="shared" si="2"/>
        <v>32843</v>
      </c>
      <c r="J59" s="328"/>
      <c r="K59" s="328"/>
      <c r="L59" s="328"/>
      <c r="M59" s="336"/>
      <c r="N59" s="328"/>
      <c r="O59" s="328"/>
      <c r="P59" s="328"/>
      <c r="Q59" s="328"/>
      <c r="R59" s="17"/>
    </row>
    <row r="60" spans="1:18" ht="16.5" customHeight="1">
      <c r="A60" s="505">
        <f t="shared" si="1"/>
        <v>54</v>
      </c>
      <c r="B60" s="505"/>
      <c r="C60" s="470" t="s">
        <v>1046</v>
      </c>
      <c r="D60" s="188"/>
      <c r="E60" s="188"/>
      <c r="F60" s="505" t="s">
        <v>950</v>
      </c>
      <c r="G60" s="505">
        <v>5</v>
      </c>
      <c r="H60" s="175">
        <v>32843</v>
      </c>
      <c r="I60" s="175">
        <f t="shared" si="2"/>
        <v>32843</v>
      </c>
      <c r="J60" s="328"/>
      <c r="K60" s="328"/>
      <c r="L60" s="328"/>
      <c r="M60" s="336"/>
      <c r="N60" s="328"/>
      <c r="O60" s="328"/>
      <c r="P60" s="328"/>
      <c r="Q60" s="328"/>
      <c r="R60" s="17"/>
    </row>
    <row r="61" spans="1:18" ht="16.5" customHeight="1">
      <c r="A61" s="505">
        <f t="shared" si="1"/>
        <v>55</v>
      </c>
      <c r="B61" s="505"/>
      <c r="C61" s="470" t="s">
        <v>1047</v>
      </c>
      <c r="D61" s="188"/>
      <c r="E61" s="188"/>
      <c r="F61" s="505" t="s">
        <v>950</v>
      </c>
      <c r="G61" s="505">
        <v>3</v>
      </c>
      <c r="H61" s="175">
        <v>32843</v>
      </c>
      <c r="I61" s="175">
        <f t="shared" si="2"/>
        <v>32843</v>
      </c>
      <c r="J61" s="328"/>
      <c r="K61" s="328"/>
      <c r="L61" s="328"/>
      <c r="M61" s="336"/>
      <c r="N61" s="328"/>
      <c r="O61" s="328"/>
      <c r="P61" s="328"/>
      <c r="Q61" s="328"/>
      <c r="R61" s="17"/>
    </row>
    <row r="62" spans="1:18" ht="16.5" customHeight="1">
      <c r="A62" s="505">
        <f t="shared" si="1"/>
        <v>56</v>
      </c>
      <c r="B62" s="505"/>
      <c r="C62" s="470" t="s">
        <v>1048</v>
      </c>
      <c r="D62" s="188"/>
      <c r="E62" s="188"/>
      <c r="F62" s="505" t="s">
        <v>950</v>
      </c>
      <c r="G62" s="505">
        <v>6</v>
      </c>
      <c r="H62" s="175">
        <v>32843</v>
      </c>
      <c r="I62" s="175">
        <f t="shared" si="2"/>
        <v>32843</v>
      </c>
      <c r="J62" s="328"/>
      <c r="K62" s="328"/>
      <c r="L62" s="328"/>
      <c r="M62" s="336"/>
      <c r="N62" s="328"/>
      <c r="O62" s="328"/>
      <c r="P62" s="328"/>
      <c r="Q62" s="328"/>
      <c r="R62" s="17"/>
    </row>
    <row r="63" spans="1:18" ht="16.5" customHeight="1">
      <c r="A63" s="505">
        <f t="shared" si="1"/>
        <v>57</v>
      </c>
      <c r="B63" s="505"/>
      <c r="C63" s="470" t="s">
        <v>1049</v>
      </c>
      <c r="D63" s="188"/>
      <c r="E63" s="188"/>
      <c r="F63" s="505" t="s">
        <v>948</v>
      </c>
      <c r="G63" s="505">
        <v>4</v>
      </c>
      <c r="H63" s="175">
        <v>32843</v>
      </c>
      <c r="I63" s="175">
        <f t="shared" si="2"/>
        <v>32843</v>
      </c>
      <c r="J63" s="328"/>
      <c r="K63" s="328"/>
      <c r="L63" s="328"/>
      <c r="M63" s="336"/>
      <c r="N63" s="328"/>
      <c r="O63" s="328"/>
      <c r="P63" s="328"/>
      <c r="Q63" s="328"/>
      <c r="R63" s="17"/>
    </row>
    <row r="64" spans="1:18" ht="16.5" customHeight="1">
      <c r="A64" s="505">
        <f t="shared" si="1"/>
        <v>58</v>
      </c>
      <c r="B64" s="505"/>
      <c r="C64" s="470" t="s">
        <v>1050</v>
      </c>
      <c r="D64" s="188"/>
      <c r="E64" s="188"/>
      <c r="F64" s="505" t="s">
        <v>948</v>
      </c>
      <c r="G64" s="505">
        <v>1</v>
      </c>
      <c r="H64" s="175">
        <v>32843</v>
      </c>
      <c r="I64" s="175">
        <f t="shared" si="2"/>
        <v>32843</v>
      </c>
      <c r="J64" s="328"/>
      <c r="K64" s="328"/>
      <c r="L64" s="328"/>
      <c r="M64" s="336"/>
      <c r="N64" s="328"/>
      <c r="O64" s="328"/>
      <c r="P64" s="328"/>
      <c r="Q64" s="328"/>
      <c r="R64" s="17"/>
    </row>
    <row r="65" spans="1:18" ht="16.5" customHeight="1">
      <c r="A65" s="505">
        <f t="shared" si="1"/>
        <v>59</v>
      </c>
      <c r="B65" s="505"/>
      <c r="C65" s="470" t="s">
        <v>1051</v>
      </c>
      <c r="D65" s="188"/>
      <c r="E65" s="188"/>
      <c r="F65" s="505" t="s">
        <v>948</v>
      </c>
      <c r="G65" s="505">
        <v>2</v>
      </c>
      <c r="H65" s="175">
        <v>32843</v>
      </c>
      <c r="I65" s="175">
        <f t="shared" si="2"/>
        <v>32843</v>
      </c>
      <c r="J65" s="328"/>
      <c r="K65" s="328"/>
      <c r="L65" s="328"/>
      <c r="M65" s="336"/>
      <c r="N65" s="328"/>
      <c r="O65" s="328"/>
      <c r="P65" s="328"/>
      <c r="Q65" s="328"/>
      <c r="R65" s="17"/>
    </row>
    <row r="66" spans="1:18" ht="16.5" customHeight="1">
      <c r="A66" s="505">
        <f t="shared" si="1"/>
        <v>60</v>
      </c>
      <c r="B66" s="505"/>
      <c r="C66" s="470" t="s">
        <v>1052</v>
      </c>
      <c r="D66" s="188"/>
      <c r="E66" s="188"/>
      <c r="F66" s="505" t="s">
        <v>948</v>
      </c>
      <c r="G66" s="505">
        <v>7</v>
      </c>
      <c r="H66" s="175">
        <v>32843</v>
      </c>
      <c r="I66" s="175">
        <f t="shared" si="2"/>
        <v>32843</v>
      </c>
      <c r="J66" s="328"/>
      <c r="K66" s="328"/>
      <c r="L66" s="328"/>
      <c r="M66" s="336"/>
      <c r="N66" s="328"/>
      <c r="O66" s="328"/>
      <c r="P66" s="328"/>
      <c r="Q66" s="328"/>
      <c r="R66" s="17"/>
    </row>
    <row r="67" spans="1:18" ht="16.5" customHeight="1">
      <c r="A67" s="505">
        <f t="shared" si="1"/>
        <v>61</v>
      </c>
      <c r="B67" s="505"/>
      <c r="C67" s="470" t="s">
        <v>1053</v>
      </c>
      <c r="D67" s="188"/>
      <c r="E67" s="188"/>
      <c r="F67" s="505" t="s">
        <v>955</v>
      </c>
      <c r="G67" s="505">
        <v>4</v>
      </c>
      <c r="H67" s="175">
        <v>32843</v>
      </c>
      <c r="I67" s="175">
        <f t="shared" si="2"/>
        <v>32843</v>
      </c>
      <c r="J67" s="328"/>
      <c r="K67" s="328"/>
      <c r="L67" s="328"/>
      <c r="M67" s="336"/>
      <c r="N67" s="328"/>
      <c r="O67" s="328"/>
      <c r="P67" s="328"/>
      <c r="Q67" s="328"/>
      <c r="R67" s="17"/>
    </row>
    <row r="68" spans="1:18" ht="16.5" customHeight="1">
      <c r="A68" s="505">
        <f t="shared" si="1"/>
        <v>62</v>
      </c>
      <c r="B68" s="505"/>
      <c r="C68" s="470" t="s">
        <v>1054</v>
      </c>
      <c r="D68" s="188"/>
      <c r="E68" s="188"/>
      <c r="F68" s="505" t="s">
        <v>948</v>
      </c>
      <c r="G68" s="505">
        <v>4</v>
      </c>
      <c r="H68" s="175">
        <v>32843</v>
      </c>
      <c r="I68" s="175">
        <f t="shared" si="2"/>
        <v>32843</v>
      </c>
      <c r="J68" s="328"/>
      <c r="K68" s="328"/>
      <c r="L68" s="328"/>
      <c r="M68" s="336"/>
      <c r="N68" s="328"/>
      <c r="O68" s="328"/>
      <c r="P68" s="328"/>
      <c r="Q68" s="328"/>
      <c r="R68" s="17"/>
    </row>
    <row r="69" spans="1:18" ht="16.5" customHeight="1">
      <c r="A69" s="505">
        <f t="shared" si="1"/>
        <v>63</v>
      </c>
      <c r="B69" s="505"/>
      <c r="C69" s="470" t="s">
        <v>1055</v>
      </c>
      <c r="D69" s="188"/>
      <c r="E69" s="188"/>
      <c r="F69" s="505" t="s">
        <v>948</v>
      </c>
      <c r="G69" s="505">
        <v>2</v>
      </c>
      <c r="H69" s="175">
        <v>32843</v>
      </c>
      <c r="I69" s="175">
        <f t="shared" si="2"/>
        <v>32843</v>
      </c>
      <c r="J69" s="328"/>
      <c r="K69" s="328"/>
      <c r="L69" s="328"/>
      <c r="M69" s="336"/>
      <c r="N69" s="328"/>
      <c r="O69" s="328"/>
      <c r="P69" s="328"/>
      <c r="Q69" s="328"/>
      <c r="R69" s="17"/>
    </row>
    <row r="70" spans="1:18" ht="16.5" customHeight="1">
      <c r="A70" s="505">
        <f t="shared" si="1"/>
        <v>64</v>
      </c>
      <c r="B70" s="505"/>
      <c r="C70" s="470" t="s">
        <v>1056</v>
      </c>
      <c r="D70" s="188"/>
      <c r="E70" s="188"/>
      <c r="F70" s="505" t="s">
        <v>948</v>
      </c>
      <c r="G70" s="505">
        <v>2</v>
      </c>
      <c r="H70" s="175">
        <v>32843</v>
      </c>
      <c r="I70" s="175">
        <f t="shared" si="2"/>
        <v>32843</v>
      </c>
      <c r="J70" s="328"/>
      <c r="K70" s="328"/>
      <c r="L70" s="328"/>
      <c r="M70" s="336"/>
      <c r="N70" s="328"/>
      <c r="O70" s="328"/>
      <c r="P70" s="328"/>
      <c r="Q70" s="328"/>
      <c r="R70" s="17"/>
    </row>
    <row r="71" spans="1:18" ht="16.5" customHeight="1">
      <c r="A71" s="505">
        <f t="shared" si="1"/>
        <v>65</v>
      </c>
      <c r="B71" s="505"/>
      <c r="C71" s="470" t="s">
        <v>1057</v>
      </c>
      <c r="D71" s="188"/>
      <c r="E71" s="188"/>
      <c r="F71" s="505" t="s">
        <v>948</v>
      </c>
      <c r="G71" s="505">
        <v>18</v>
      </c>
      <c r="H71" s="175">
        <v>32843</v>
      </c>
      <c r="I71" s="175">
        <f t="shared" si="2"/>
        <v>32843</v>
      </c>
      <c r="J71" s="328"/>
      <c r="K71" s="328"/>
      <c r="L71" s="328"/>
      <c r="M71" s="336"/>
      <c r="N71" s="328"/>
      <c r="O71" s="328"/>
      <c r="P71" s="328"/>
      <c r="Q71" s="328"/>
      <c r="R71" s="17"/>
    </row>
    <row r="72" spans="1:18" ht="16.5" customHeight="1">
      <c r="A72" s="505">
        <f t="shared" ref="A72:A106" si="3">IF(C72&lt;&gt;"",A71+1,"")</f>
        <v>66</v>
      </c>
      <c r="B72" s="505"/>
      <c r="C72" s="470" t="s">
        <v>1006</v>
      </c>
      <c r="D72" s="188"/>
      <c r="E72" s="188"/>
      <c r="F72" s="505" t="s">
        <v>948</v>
      </c>
      <c r="G72" s="505">
        <v>5</v>
      </c>
      <c r="H72" s="175">
        <v>32843</v>
      </c>
      <c r="I72" s="175">
        <f t="shared" ref="I72:I106" si="4">H72</f>
        <v>32843</v>
      </c>
      <c r="J72" s="328"/>
      <c r="K72" s="328"/>
      <c r="L72" s="328"/>
      <c r="M72" s="336"/>
      <c r="N72" s="328"/>
      <c r="O72" s="328"/>
      <c r="P72" s="328"/>
      <c r="Q72" s="328"/>
      <c r="R72" s="17"/>
    </row>
    <row r="73" spans="1:18" ht="16.5" customHeight="1">
      <c r="A73" s="505">
        <f t="shared" si="3"/>
        <v>67</v>
      </c>
      <c r="B73" s="505"/>
      <c r="C73" s="470" t="s">
        <v>1058</v>
      </c>
      <c r="D73" s="188"/>
      <c r="E73" s="188"/>
      <c r="F73" s="505" t="s">
        <v>948</v>
      </c>
      <c r="G73" s="505">
        <v>1</v>
      </c>
      <c r="H73" s="175">
        <v>32843</v>
      </c>
      <c r="I73" s="175">
        <f t="shared" si="4"/>
        <v>32843</v>
      </c>
      <c r="J73" s="328"/>
      <c r="K73" s="328"/>
      <c r="L73" s="328"/>
      <c r="M73" s="336"/>
      <c r="N73" s="328"/>
      <c r="O73" s="328"/>
      <c r="P73" s="328"/>
      <c r="Q73" s="328"/>
      <c r="R73" s="17"/>
    </row>
    <row r="74" spans="1:18" ht="16.5" customHeight="1">
      <c r="A74" s="505">
        <f t="shared" si="3"/>
        <v>68</v>
      </c>
      <c r="B74" s="505"/>
      <c r="C74" s="470" t="s">
        <v>1059</v>
      </c>
      <c r="D74" s="188"/>
      <c r="E74" s="188"/>
      <c r="F74" s="505" t="s">
        <v>948</v>
      </c>
      <c r="G74" s="505">
        <v>1</v>
      </c>
      <c r="H74" s="175">
        <v>32843</v>
      </c>
      <c r="I74" s="175">
        <f t="shared" si="4"/>
        <v>32843</v>
      </c>
      <c r="J74" s="328"/>
      <c r="K74" s="328"/>
      <c r="L74" s="328"/>
      <c r="M74" s="336"/>
      <c r="N74" s="328"/>
      <c r="O74" s="328"/>
      <c r="P74" s="328"/>
      <c r="Q74" s="328"/>
      <c r="R74" s="17"/>
    </row>
    <row r="75" spans="1:18" ht="16.5" customHeight="1">
      <c r="A75" s="505">
        <f t="shared" si="3"/>
        <v>69</v>
      </c>
      <c r="B75" s="505"/>
      <c r="C75" s="470" t="s">
        <v>1060</v>
      </c>
      <c r="D75" s="188"/>
      <c r="E75" s="188"/>
      <c r="F75" s="505" t="s">
        <v>948</v>
      </c>
      <c r="G75" s="505">
        <v>1</v>
      </c>
      <c r="H75" s="175">
        <v>32843</v>
      </c>
      <c r="I75" s="175">
        <f t="shared" si="4"/>
        <v>32843</v>
      </c>
      <c r="J75" s="328"/>
      <c r="K75" s="328"/>
      <c r="L75" s="328"/>
      <c r="M75" s="336"/>
      <c r="N75" s="328"/>
      <c r="O75" s="328"/>
      <c r="P75" s="328"/>
      <c r="Q75" s="328"/>
      <c r="R75" s="17"/>
    </row>
    <row r="76" spans="1:18" ht="16.5" customHeight="1">
      <c r="A76" s="505">
        <f t="shared" si="3"/>
        <v>70</v>
      </c>
      <c r="B76" s="505"/>
      <c r="C76" s="470" t="s">
        <v>1061</v>
      </c>
      <c r="D76" s="188"/>
      <c r="E76" s="188"/>
      <c r="F76" s="505" t="s">
        <v>948</v>
      </c>
      <c r="G76" s="505">
        <v>1</v>
      </c>
      <c r="H76" s="175">
        <v>32843</v>
      </c>
      <c r="I76" s="175">
        <f t="shared" si="4"/>
        <v>32843</v>
      </c>
      <c r="J76" s="328"/>
      <c r="K76" s="328"/>
      <c r="L76" s="328"/>
      <c r="M76" s="336"/>
      <c r="N76" s="328"/>
      <c r="O76" s="328"/>
      <c r="P76" s="328"/>
      <c r="Q76" s="328"/>
      <c r="R76" s="17"/>
    </row>
    <row r="77" spans="1:18" ht="16.5" customHeight="1">
      <c r="A77" s="505">
        <f t="shared" si="3"/>
        <v>71</v>
      </c>
      <c r="B77" s="505"/>
      <c r="C77" s="470" t="s">
        <v>1062</v>
      </c>
      <c r="D77" s="188"/>
      <c r="E77" s="188"/>
      <c r="F77" s="505" t="s">
        <v>948</v>
      </c>
      <c r="G77" s="505">
        <v>1</v>
      </c>
      <c r="H77" s="175">
        <v>32843</v>
      </c>
      <c r="I77" s="175">
        <f t="shared" si="4"/>
        <v>32843</v>
      </c>
      <c r="J77" s="328"/>
      <c r="K77" s="328"/>
      <c r="L77" s="328"/>
      <c r="M77" s="336"/>
      <c r="N77" s="328"/>
      <c r="O77" s="328"/>
      <c r="P77" s="328"/>
      <c r="Q77" s="328"/>
      <c r="R77" s="17"/>
    </row>
    <row r="78" spans="1:18" ht="16.5" customHeight="1">
      <c r="A78" s="505">
        <f t="shared" si="3"/>
        <v>72</v>
      </c>
      <c r="B78" s="505"/>
      <c r="C78" s="470" t="s">
        <v>1063</v>
      </c>
      <c r="D78" s="188"/>
      <c r="E78" s="188"/>
      <c r="F78" s="505" t="s">
        <v>948</v>
      </c>
      <c r="G78" s="505">
        <v>10</v>
      </c>
      <c r="H78" s="175">
        <v>32843</v>
      </c>
      <c r="I78" s="175">
        <f t="shared" si="4"/>
        <v>32843</v>
      </c>
      <c r="J78" s="328"/>
      <c r="K78" s="328"/>
      <c r="L78" s="328"/>
      <c r="M78" s="336"/>
      <c r="N78" s="328"/>
      <c r="O78" s="328"/>
      <c r="P78" s="328"/>
      <c r="Q78" s="328"/>
      <c r="R78" s="17"/>
    </row>
    <row r="79" spans="1:18" ht="16.5" customHeight="1">
      <c r="A79" s="505">
        <f t="shared" si="3"/>
        <v>73</v>
      </c>
      <c r="B79" s="505"/>
      <c r="C79" s="470" t="s">
        <v>1064</v>
      </c>
      <c r="D79" s="188"/>
      <c r="E79" s="188"/>
      <c r="F79" s="505" t="s">
        <v>948</v>
      </c>
      <c r="G79" s="505">
        <v>14</v>
      </c>
      <c r="H79" s="175">
        <v>32843</v>
      </c>
      <c r="I79" s="175">
        <f t="shared" si="4"/>
        <v>32843</v>
      </c>
      <c r="J79" s="328"/>
      <c r="K79" s="328"/>
      <c r="L79" s="328"/>
      <c r="M79" s="336"/>
      <c r="N79" s="328"/>
      <c r="O79" s="328"/>
      <c r="P79" s="328"/>
      <c r="Q79" s="328"/>
      <c r="R79" s="17"/>
    </row>
    <row r="80" spans="1:18" ht="16.5" customHeight="1">
      <c r="A80" s="505">
        <f t="shared" si="3"/>
        <v>74</v>
      </c>
      <c r="B80" s="505"/>
      <c r="C80" s="470" t="s">
        <v>1065</v>
      </c>
      <c r="D80" s="188"/>
      <c r="E80" s="188"/>
      <c r="F80" s="505" t="s">
        <v>948</v>
      </c>
      <c r="G80" s="505">
        <v>1</v>
      </c>
      <c r="H80" s="175">
        <v>32843</v>
      </c>
      <c r="I80" s="175">
        <f t="shared" si="4"/>
        <v>32843</v>
      </c>
      <c r="J80" s="328"/>
      <c r="K80" s="328"/>
      <c r="L80" s="328"/>
      <c r="M80" s="336"/>
      <c r="N80" s="328"/>
      <c r="O80" s="328"/>
      <c r="P80" s="328"/>
      <c r="Q80" s="328"/>
      <c r="R80" s="17"/>
    </row>
    <row r="81" spans="1:18" ht="16.5" customHeight="1">
      <c r="A81" s="505">
        <f t="shared" si="3"/>
        <v>75</v>
      </c>
      <c r="B81" s="505"/>
      <c r="C81" s="470" t="s">
        <v>1066</v>
      </c>
      <c r="D81" s="188"/>
      <c r="E81" s="188"/>
      <c r="F81" s="505" t="s">
        <v>948</v>
      </c>
      <c r="G81" s="505">
        <v>21</v>
      </c>
      <c r="H81" s="175">
        <v>32843</v>
      </c>
      <c r="I81" s="175">
        <f t="shared" si="4"/>
        <v>32843</v>
      </c>
      <c r="J81" s="328"/>
      <c r="K81" s="328"/>
      <c r="L81" s="328"/>
      <c r="M81" s="336"/>
      <c r="N81" s="328"/>
      <c r="O81" s="328"/>
      <c r="P81" s="328"/>
      <c r="Q81" s="328"/>
      <c r="R81" s="17"/>
    </row>
    <row r="82" spans="1:18" ht="16.5" customHeight="1">
      <c r="A82" s="505">
        <f t="shared" si="3"/>
        <v>76</v>
      </c>
      <c r="B82" s="505"/>
      <c r="C82" s="470" t="s">
        <v>1067</v>
      </c>
      <c r="D82" s="188"/>
      <c r="E82" s="188"/>
      <c r="F82" s="505" t="s">
        <v>948</v>
      </c>
      <c r="G82" s="505">
        <v>1</v>
      </c>
      <c r="H82" s="175">
        <v>32843</v>
      </c>
      <c r="I82" s="175">
        <f t="shared" si="4"/>
        <v>32843</v>
      </c>
      <c r="J82" s="328"/>
      <c r="K82" s="328"/>
      <c r="L82" s="328"/>
      <c r="M82" s="336"/>
      <c r="N82" s="328"/>
      <c r="O82" s="328"/>
      <c r="P82" s="328"/>
      <c r="Q82" s="328"/>
      <c r="R82" s="17"/>
    </row>
    <row r="83" spans="1:18" ht="16.5" customHeight="1">
      <c r="A83" s="505">
        <f t="shared" si="3"/>
        <v>77</v>
      </c>
      <c r="B83" s="505"/>
      <c r="C83" s="470" t="s">
        <v>1068</v>
      </c>
      <c r="D83" s="188"/>
      <c r="E83" s="188"/>
      <c r="F83" s="505" t="s">
        <v>948</v>
      </c>
      <c r="G83" s="505">
        <v>1</v>
      </c>
      <c r="H83" s="175">
        <v>32843</v>
      </c>
      <c r="I83" s="175">
        <f t="shared" si="4"/>
        <v>32843</v>
      </c>
      <c r="J83" s="328"/>
      <c r="K83" s="328"/>
      <c r="L83" s="328"/>
      <c r="M83" s="336"/>
      <c r="N83" s="328"/>
      <c r="O83" s="328"/>
      <c r="P83" s="328"/>
      <c r="Q83" s="328"/>
      <c r="R83" s="17"/>
    </row>
    <row r="84" spans="1:18" ht="16.5" customHeight="1">
      <c r="A84" s="505">
        <f t="shared" si="3"/>
        <v>78</v>
      </c>
      <c r="B84" s="505"/>
      <c r="C84" s="470" t="s">
        <v>1069</v>
      </c>
      <c r="D84" s="188"/>
      <c r="E84" s="188"/>
      <c r="F84" s="505" t="s">
        <v>948</v>
      </c>
      <c r="G84" s="505">
        <v>1</v>
      </c>
      <c r="H84" s="175">
        <v>32843</v>
      </c>
      <c r="I84" s="175">
        <f t="shared" si="4"/>
        <v>32843</v>
      </c>
      <c r="J84" s="328"/>
      <c r="K84" s="328"/>
      <c r="L84" s="328"/>
      <c r="M84" s="336"/>
      <c r="N84" s="328"/>
      <c r="O84" s="328"/>
      <c r="P84" s="328"/>
      <c r="Q84" s="328"/>
      <c r="R84" s="17"/>
    </row>
    <row r="85" spans="1:18" ht="16.5" customHeight="1">
      <c r="A85" s="505">
        <f t="shared" si="3"/>
        <v>79</v>
      </c>
      <c r="B85" s="505"/>
      <c r="C85" s="470" t="s">
        <v>1070</v>
      </c>
      <c r="D85" s="188"/>
      <c r="E85" s="188"/>
      <c r="F85" s="505" t="s">
        <v>948</v>
      </c>
      <c r="G85" s="505">
        <v>2</v>
      </c>
      <c r="H85" s="175">
        <v>32843</v>
      </c>
      <c r="I85" s="175">
        <f t="shared" si="4"/>
        <v>32843</v>
      </c>
      <c r="J85" s="328"/>
      <c r="K85" s="328"/>
      <c r="L85" s="328"/>
      <c r="M85" s="336"/>
      <c r="N85" s="328"/>
      <c r="O85" s="328"/>
      <c r="P85" s="328"/>
      <c r="Q85" s="328"/>
      <c r="R85" s="17"/>
    </row>
    <row r="86" spans="1:18" ht="16.5" customHeight="1">
      <c r="A86" s="505">
        <f t="shared" si="3"/>
        <v>80</v>
      </c>
      <c r="B86" s="505"/>
      <c r="C86" s="470" t="s">
        <v>1071</v>
      </c>
      <c r="D86" s="188"/>
      <c r="E86" s="188"/>
      <c r="F86" s="505" t="s">
        <v>948</v>
      </c>
      <c r="G86" s="505">
        <v>1</v>
      </c>
      <c r="H86" s="175">
        <v>34669</v>
      </c>
      <c r="I86" s="175">
        <f t="shared" si="4"/>
        <v>34669</v>
      </c>
      <c r="J86" s="328"/>
      <c r="K86" s="328"/>
      <c r="L86" s="328"/>
      <c r="M86" s="336"/>
      <c r="N86" s="328"/>
      <c r="O86" s="328"/>
      <c r="P86" s="328"/>
      <c r="Q86" s="328"/>
      <c r="R86" s="17"/>
    </row>
    <row r="87" spans="1:18" ht="16.5" customHeight="1">
      <c r="A87" s="505">
        <f t="shared" si="3"/>
        <v>81</v>
      </c>
      <c r="B87" s="505"/>
      <c r="C87" s="470" t="s">
        <v>1072</v>
      </c>
      <c r="D87" s="188"/>
      <c r="E87" s="188"/>
      <c r="F87" s="505" t="s">
        <v>948</v>
      </c>
      <c r="G87" s="505">
        <v>1</v>
      </c>
      <c r="H87" s="175">
        <v>34669</v>
      </c>
      <c r="I87" s="175">
        <f t="shared" si="4"/>
        <v>34669</v>
      </c>
      <c r="J87" s="328"/>
      <c r="K87" s="328"/>
      <c r="L87" s="328"/>
      <c r="M87" s="336"/>
      <c r="N87" s="328"/>
      <c r="O87" s="328"/>
      <c r="P87" s="328"/>
      <c r="Q87" s="328"/>
      <c r="R87" s="17"/>
    </row>
    <row r="88" spans="1:18" ht="16.5" customHeight="1">
      <c r="A88" s="505">
        <f t="shared" si="3"/>
        <v>82</v>
      </c>
      <c r="B88" s="505"/>
      <c r="C88" s="470" t="s">
        <v>1073</v>
      </c>
      <c r="D88" s="188"/>
      <c r="E88" s="188"/>
      <c r="F88" s="505" t="s">
        <v>948</v>
      </c>
      <c r="G88" s="505">
        <v>1</v>
      </c>
      <c r="H88" s="175">
        <v>32843</v>
      </c>
      <c r="I88" s="175">
        <f t="shared" si="4"/>
        <v>32843</v>
      </c>
      <c r="J88" s="328"/>
      <c r="K88" s="328"/>
      <c r="L88" s="328"/>
      <c r="M88" s="336"/>
      <c r="N88" s="328"/>
      <c r="O88" s="328"/>
      <c r="P88" s="328"/>
      <c r="Q88" s="328"/>
      <c r="R88" s="17"/>
    </row>
    <row r="89" spans="1:18" ht="16.5" customHeight="1">
      <c r="A89" s="505">
        <f t="shared" si="3"/>
        <v>83</v>
      </c>
      <c r="B89" s="505"/>
      <c r="C89" s="470" t="s">
        <v>1074</v>
      </c>
      <c r="D89" s="188"/>
      <c r="E89" s="188"/>
      <c r="F89" s="505" t="s">
        <v>948</v>
      </c>
      <c r="G89" s="505">
        <v>1</v>
      </c>
      <c r="H89" s="175">
        <v>34669</v>
      </c>
      <c r="I89" s="175">
        <f t="shared" si="4"/>
        <v>34669</v>
      </c>
      <c r="J89" s="328"/>
      <c r="K89" s="328"/>
      <c r="L89" s="328"/>
      <c r="M89" s="336"/>
      <c r="N89" s="328"/>
      <c r="O89" s="328"/>
      <c r="P89" s="328"/>
      <c r="Q89" s="328"/>
      <c r="R89" s="17"/>
    </row>
    <row r="90" spans="1:18" ht="16.5" customHeight="1">
      <c r="A90" s="505">
        <f t="shared" si="3"/>
        <v>84</v>
      </c>
      <c r="B90" s="505"/>
      <c r="C90" s="470" t="s">
        <v>1075</v>
      </c>
      <c r="D90" s="188"/>
      <c r="E90" s="188"/>
      <c r="F90" s="505" t="s">
        <v>948</v>
      </c>
      <c r="G90" s="505">
        <v>1</v>
      </c>
      <c r="H90" s="175">
        <v>32843</v>
      </c>
      <c r="I90" s="175">
        <f t="shared" si="4"/>
        <v>32843</v>
      </c>
      <c r="J90" s="328"/>
      <c r="K90" s="328"/>
      <c r="L90" s="328"/>
      <c r="M90" s="336"/>
      <c r="N90" s="328"/>
      <c r="O90" s="328"/>
      <c r="P90" s="328"/>
      <c r="Q90" s="328"/>
      <c r="R90" s="17"/>
    </row>
    <row r="91" spans="1:18" ht="16.5" customHeight="1">
      <c r="A91" s="505">
        <f t="shared" si="3"/>
        <v>85</v>
      </c>
      <c r="B91" s="505"/>
      <c r="C91" s="470" t="s">
        <v>1076</v>
      </c>
      <c r="D91" s="188"/>
      <c r="E91" s="188"/>
      <c r="F91" s="505" t="s">
        <v>948</v>
      </c>
      <c r="G91" s="505">
        <v>1</v>
      </c>
      <c r="H91" s="175">
        <v>32843</v>
      </c>
      <c r="I91" s="175">
        <f t="shared" si="4"/>
        <v>32843</v>
      </c>
      <c r="J91" s="328"/>
      <c r="K91" s="328"/>
      <c r="L91" s="328"/>
      <c r="M91" s="336"/>
      <c r="N91" s="328"/>
      <c r="O91" s="328"/>
      <c r="P91" s="328"/>
      <c r="Q91" s="328"/>
      <c r="R91" s="17"/>
    </row>
    <row r="92" spans="1:18" ht="16.5" customHeight="1">
      <c r="A92" s="505">
        <f t="shared" si="3"/>
        <v>86</v>
      </c>
      <c r="B92" s="505"/>
      <c r="C92" s="470" t="s">
        <v>1077</v>
      </c>
      <c r="D92" s="188"/>
      <c r="E92" s="188"/>
      <c r="F92" s="505" t="s">
        <v>948</v>
      </c>
      <c r="G92" s="505">
        <v>1</v>
      </c>
      <c r="H92" s="175">
        <v>34669</v>
      </c>
      <c r="I92" s="175">
        <f t="shared" si="4"/>
        <v>34669</v>
      </c>
      <c r="J92" s="328"/>
      <c r="K92" s="328"/>
      <c r="L92" s="328"/>
      <c r="M92" s="336"/>
      <c r="N92" s="328"/>
      <c r="O92" s="328"/>
      <c r="P92" s="328"/>
      <c r="Q92" s="328"/>
      <c r="R92" s="17"/>
    </row>
    <row r="93" spans="1:18" ht="16.5" customHeight="1">
      <c r="A93" s="505">
        <f t="shared" si="3"/>
        <v>87</v>
      </c>
      <c r="B93" s="505"/>
      <c r="C93" s="470" t="s">
        <v>1078</v>
      </c>
      <c r="D93" s="188"/>
      <c r="E93" s="188"/>
      <c r="F93" s="505" t="s">
        <v>948</v>
      </c>
      <c r="G93" s="505">
        <v>5</v>
      </c>
      <c r="H93" s="175">
        <v>32843</v>
      </c>
      <c r="I93" s="175">
        <f t="shared" si="4"/>
        <v>32843</v>
      </c>
      <c r="J93" s="328"/>
      <c r="K93" s="328"/>
      <c r="L93" s="328"/>
      <c r="M93" s="336"/>
      <c r="N93" s="328"/>
      <c r="O93" s="328"/>
      <c r="P93" s="328"/>
      <c r="Q93" s="328"/>
      <c r="R93" s="17"/>
    </row>
    <row r="94" spans="1:18" ht="16.5" customHeight="1">
      <c r="A94" s="505">
        <f t="shared" si="3"/>
        <v>88</v>
      </c>
      <c r="B94" s="505"/>
      <c r="C94" s="470" t="s">
        <v>1079</v>
      </c>
      <c r="D94" s="188"/>
      <c r="E94" s="188"/>
      <c r="F94" s="505" t="s">
        <v>948</v>
      </c>
      <c r="G94" s="505">
        <v>4</v>
      </c>
      <c r="H94" s="175">
        <v>32843</v>
      </c>
      <c r="I94" s="175">
        <f t="shared" si="4"/>
        <v>32843</v>
      </c>
      <c r="J94" s="328"/>
      <c r="K94" s="328"/>
      <c r="L94" s="328"/>
      <c r="M94" s="336"/>
      <c r="N94" s="328"/>
      <c r="O94" s="328"/>
      <c r="P94" s="328"/>
      <c r="Q94" s="328"/>
      <c r="R94" s="17"/>
    </row>
    <row r="95" spans="1:18" ht="16.5" customHeight="1">
      <c r="A95" s="505">
        <f t="shared" si="3"/>
        <v>89</v>
      </c>
      <c r="B95" s="505"/>
      <c r="C95" s="470" t="s">
        <v>1080</v>
      </c>
      <c r="D95" s="188"/>
      <c r="E95" s="188"/>
      <c r="F95" s="505" t="s">
        <v>1094</v>
      </c>
      <c r="G95" s="505">
        <v>18</v>
      </c>
      <c r="H95" s="175">
        <v>32843</v>
      </c>
      <c r="I95" s="175">
        <f t="shared" si="4"/>
        <v>32843</v>
      </c>
      <c r="J95" s="328"/>
      <c r="K95" s="328"/>
      <c r="L95" s="328"/>
      <c r="M95" s="336"/>
      <c r="N95" s="328"/>
      <c r="O95" s="328"/>
      <c r="P95" s="328"/>
      <c r="Q95" s="328"/>
      <c r="R95" s="17"/>
    </row>
    <row r="96" spans="1:18" ht="16.5" customHeight="1">
      <c r="A96" s="505">
        <f t="shared" si="3"/>
        <v>90</v>
      </c>
      <c r="B96" s="505"/>
      <c r="C96" s="470" t="s">
        <v>1081</v>
      </c>
      <c r="D96" s="188"/>
      <c r="E96" s="188"/>
      <c r="F96" s="505" t="s">
        <v>948</v>
      </c>
      <c r="G96" s="505">
        <v>1</v>
      </c>
      <c r="H96" s="175">
        <v>32843</v>
      </c>
      <c r="I96" s="175">
        <f t="shared" si="4"/>
        <v>32843</v>
      </c>
      <c r="J96" s="328"/>
      <c r="K96" s="328"/>
      <c r="L96" s="328"/>
      <c r="M96" s="336"/>
      <c r="N96" s="328"/>
      <c r="O96" s="328"/>
      <c r="P96" s="328"/>
      <c r="Q96" s="328"/>
      <c r="R96" s="17"/>
    </row>
    <row r="97" spans="1:18" ht="16.5" customHeight="1">
      <c r="A97" s="505">
        <f t="shared" si="3"/>
        <v>91</v>
      </c>
      <c r="B97" s="505"/>
      <c r="C97" s="470" t="s">
        <v>1082</v>
      </c>
      <c r="D97" s="188"/>
      <c r="E97" s="188"/>
      <c r="F97" s="505" t="s">
        <v>948</v>
      </c>
      <c r="G97" s="505">
        <v>6</v>
      </c>
      <c r="H97" s="175">
        <v>32843</v>
      </c>
      <c r="I97" s="175">
        <f t="shared" si="4"/>
        <v>32843</v>
      </c>
      <c r="J97" s="328"/>
      <c r="K97" s="328"/>
      <c r="L97" s="328"/>
      <c r="M97" s="336"/>
      <c r="N97" s="328"/>
      <c r="O97" s="328"/>
      <c r="P97" s="328"/>
      <c r="Q97" s="328"/>
      <c r="R97" s="17"/>
    </row>
    <row r="98" spans="1:18" ht="16.5" customHeight="1">
      <c r="A98" s="505">
        <f t="shared" si="3"/>
        <v>92</v>
      </c>
      <c r="B98" s="505"/>
      <c r="C98" s="470" t="s">
        <v>1083</v>
      </c>
      <c r="D98" s="188"/>
      <c r="E98" s="188"/>
      <c r="F98" s="505" t="s">
        <v>948</v>
      </c>
      <c r="G98" s="505">
        <v>2</v>
      </c>
      <c r="H98" s="175">
        <v>32843</v>
      </c>
      <c r="I98" s="175">
        <f t="shared" si="4"/>
        <v>32843</v>
      </c>
      <c r="J98" s="328"/>
      <c r="K98" s="328"/>
      <c r="L98" s="328"/>
      <c r="M98" s="336"/>
      <c r="N98" s="328"/>
      <c r="O98" s="328"/>
      <c r="P98" s="328"/>
      <c r="Q98" s="328"/>
      <c r="R98" s="17"/>
    </row>
    <row r="99" spans="1:18" ht="16.5" customHeight="1">
      <c r="A99" s="505">
        <f t="shared" si="3"/>
        <v>93</v>
      </c>
      <c r="B99" s="505"/>
      <c r="C99" s="470" t="s">
        <v>1084</v>
      </c>
      <c r="D99" s="188"/>
      <c r="E99" s="188"/>
      <c r="F99" s="505" t="s">
        <v>948</v>
      </c>
      <c r="G99" s="505">
        <v>1</v>
      </c>
      <c r="H99" s="175">
        <v>32843</v>
      </c>
      <c r="I99" s="175">
        <f t="shared" si="4"/>
        <v>32843</v>
      </c>
      <c r="J99" s="328"/>
      <c r="K99" s="328"/>
      <c r="L99" s="328"/>
      <c r="M99" s="336"/>
      <c r="N99" s="328"/>
      <c r="O99" s="328"/>
      <c r="P99" s="328"/>
      <c r="Q99" s="328"/>
      <c r="R99" s="17"/>
    </row>
    <row r="100" spans="1:18" ht="16.5" customHeight="1">
      <c r="A100" s="505">
        <f t="shared" si="3"/>
        <v>94</v>
      </c>
      <c r="B100" s="505"/>
      <c r="C100" s="470" t="s">
        <v>1085</v>
      </c>
      <c r="D100" s="188"/>
      <c r="E100" s="188"/>
      <c r="F100" s="505" t="s">
        <v>948</v>
      </c>
      <c r="G100" s="505">
        <v>2</v>
      </c>
      <c r="H100" s="175">
        <v>34669</v>
      </c>
      <c r="I100" s="175">
        <f t="shared" si="4"/>
        <v>34669</v>
      </c>
      <c r="J100" s="328"/>
      <c r="K100" s="328"/>
      <c r="L100" s="328"/>
      <c r="M100" s="336"/>
      <c r="N100" s="328"/>
      <c r="O100" s="328"/>
      <c r="P100" s="328"/>
      <c r="Q100" s="328"/>
      <c r="R100" s="17"/>
    </row>
    <row r="101" spans="1:18" ht="16.5" customHeight="1">
      <c r="A101" s="505">
        <f t="shared" si="3"/>
        <v>95</v>
      </c>
      <c r="B101" s="505"/>
      <c r="C101" s="470" t="s">
        <v>1086</v>
      </c>
      <c r="D101" s="188"/>
      <c r="E101" s="188"/>
      <c r="F101" s="505" t="s">
        <v>948</v>
      </c>
      <c r="G101" s="505">
        <v>1</v>
      </c>
      <c r="H101" s="175">
        <v>34669</v>
      </c>
      <c r="I101" s="175">
        <f t="shared" si="4"/>
        <v>34669</v>
      </c>
      <c r="J101" s="328"/>
      <c r="K101" s="328"/>
      <c r="L101" s="328"/>
      <c r="M101" s="336"/>
      <c r="N101" s="328"/>
      <c r="O101" s="328"/>
      <c r="P101" s="328"/>
      <c r="Q101" s="328"/>
      <c r="R101" s="17"/>
    </row>
    <row r="102" spans="1:18" ht="16.5" customHeight="1">
      <c r="A102" s="505">
        <f t="shared" si="3"/>
        <v>96</v>
      </c>
      <c r="B102" s="505"/>
      <c r="C102" s="470" t="s">
        <v>1087</v>
      </c>
      <c r="D102" s="188"/>
      <c r="E102" s="188"/>
      <c r="F102" s="505" t="s">
        <v>948</v>
      </c>
      <c r="G102" s="505">
        <v>1</v>
      </c>
      <c r="H102" s="175">
        <v>32843</v>
      </c>
      <c r="I102" s="175">
        <f t="shared" si="4"/>
        <v>32843</v>
      </c>
      <c r="J102" s="328"/>
      <c r="K102" s="328"/>
      <c r="L102" s="328"/>
      <c r="M102" s="336"/>
      <c r="N102" s="328"/>
      <c r="O102" s="328"/>
      <c r="P102" s="328"/>
      <c r="Q102" s="328"/>
      <c r="R102" s="17"/>
    </row>
    <row r="103" spans="1:18" ht="16.5" customHeight="1">
      <c r="A103" s="505">
        <f t="shared" si="3"/>
        <v>97</v>
      </c>
      <c r="B103" s="505"/>
      <c r="C103" s="470" t="s">
        <v>1088</v>
      </c>
      <c r="D103" s="188"/>
      <c r="E103" s="188"/>
      <c r="F103" s="505" t="s">
        <v>1095</v>
      </c>
      <c r="G103" s="505">
        <v>198</v>
      </c>
      <c r="H103" s="175">
        <v>32843</v>
      </c>
      <c r="I103" s="175">
        <f t="shared" si="4"/>
        <v>32843</v>
      </c>
      <c r="J103" s="328"/>
      <c r="K103" s="328"/>
      <c r="L103" s="328"/>
      <c r="M103" s="336"/>
      <c r="N103" s="328"/>
      <c r="O103" s="328"/>
      <c r="P103" s="328"/>
      <c r="Q103" s="328"/>
      <c r="R103" s="17"/>
    </row>
    <row r="104" spans="1:18" ht="16.5" customHeight="1">
      <c r="A104" s="505">
        <f t="shared" si="3"/>
        <v>98</v>
      </c>
      <c r="B104" s="505"/>
      <c r="C104" s="470" t="s">
        <v>1089</v>
      </c>
      <c r="D104" s="188"/>
      <c r="E104" s="188"/>
      <c r="F104" s="505" t="s">
        <v>1095</v>
      </c>
      <c r="G104" s="505">
        <v>16</v>
      </c>
      <c r="H104" s="175">
        <v>32843</v>
      </c>
      <c r="I104" s="175">
        <f t="shared" si="4"/>
        <v>32843</v>
      </c>
      <c r="J104" s="328"/>
      <c r="K104" s="328"/>
      <c r="L104" s="328"/>
      <c r="M104" s="336"/>
      <c r="N104" s="328"/>
      <c r="O104" s="328"/>
      <c r="P104" s="328"/>
      <c r="Q104" s="328"/>
      <c r="R104" s="17"/>
    </row>
    <row r="105" spans="1:18" ht="16.5" customHeight="1">
      <c r="A105" s="505">
        <f t="shared" si="3"/>
        <v>99</v>
      </c>
      <c r="B105" s="435"/>
      <c r="C105" s="470" t="s">
        <v>1090</v>
      </c>
      <c r="D105" s="188"/>
      <c r="E105" s="188"/>
      <c r="F105" s="435" t="s">
        <v>1094</v>
      </c>
      <c r="G105" s="435">
        <v>360</v>
      </c>
      <c r="H105" s="175">
        <v>32843</v>
      </c>
      <c r="I105" s="175">
        <f t="shared" si="4"/>
        <v>32843</v>
      </c>
      <c r="J105" s="328"/>
      <c r="K105" s="328"/>
      <c r="L105" s="328"/>
      <c r="M105" s="336"/>
      <c r="N105" s="328"/>
      <c r="O105" s="328"/>
      <c r="P105" s="328">
        <f>N105-K105</f>
        <v>0</v>
      </c>
      <c r="Q105" s="328"/>
      <c r="R105" s="17"/>
    </row>
    <row r="106" spans="1:18" ht="16.5" customHeight="1">
      <c r="A106" s="505">
        <f t="shared" si="3"/>
        <v>100</v>
      </c>
      <c r="B106" s="435"/>
      <c r="C106" s="470" t="s">
        <v>1091</v>
      </c>
      <c r="D106" s="188"/>
      <c r="E106" s="188"/>
      <c r="F106" s="435" t="s">
        <v>1094</v>
      </c>
      <c r="G106" s="435">
        <v>345</v>
      </c>
      <c r="H106" s="175">
        <v>32843</v>
      </c>
      <c r="I106" s="175">
        <f t="shared" si="4"/>
        <v>32843</v>
      </c>
      <c r="J106" s="328"/>
      <c r="K106" s="328"/>
      <c r="L106" s="328"/>
      <c r="M106" s="336"/>
      <c r="N106" s="328"/>
      <c r="O106" s="328"/>
      <c r="P106" s="328"/>
      <c r="Q106" s="328"/>
      <c r="R106" s="17"/>
    </row>
    <row r="107" spans="1:18" ht="16.5" hidden="1" customHeight="1">
      <c r="A107" s="176"/>
      <c r="B107" s="176"/>
      <c r="C107" s="470"/>
      <c r="D107" s="188"/>
      <c r="E107" s="188"/>
      <c r="F107" s="176"/>
      <c r="G107" s="176"/>
      <c r="H107" s="175"/>
      <c r="I107" s="175"/>
      <c r="J107" s="328"/>
      <c r="K107" s="328"/>
      <c r="L107" s="328"/>
      <c r="M107" s="336"/>
      <c r="N107" s="328"/>
      <c r="O107" s="328"/>
      <c r="P107" s="328"/>
      <c r="Q107" s="328"/>
      <c r="R107" s="17"/>
    </row>
    <row r="108" spans="1:18" ht="16.5" customHeight="1">
      <c r="A108" s="546" t="s">
        <v>334</v>
      </c>
      <c r="B108" s="546"/>
      <c r="C108" s="546"/>
      <c r="D108" s="224"/>
      <c r="E108" s="189"/>
      <c r="F108" s="189"/>
      <c r="G108" s="201">
        <f>SUM(G7:G107)</f>
        <v>1465</v>
      </c>
      <c r="H108" s="178"/>
      <c r="I108" s="178"/>
      <c r="J108" s="328">
        <f>SUM(J7:J107)</f>
        <v>0</v>
      </c>
      <c r="K108" s="328">
        <f>SUM(K7:K107)</f>
        <v>0</v>
      </c>
      <c r="L108" s="328"/>
      <c r="M108" s="328"/>
      <c r="N108" s="328"/>
      <c r="O108" s="328"/>
      <c r="P108" s="328">
        <f>N108-K108</f>
        <v>0</v>
      </c>
      <c r="Q108" s="328"/>
      <c r="R108" s="21"/>
    </row>
    <row r="109" spans="1:18" ht="16.5" customHeight="1">
      <c r="A109" s="560" t="s">
        <v>485</v>
      </c>
      <c r="B109" s="560"/>
      <c r="C109" s="560"/>
      <c r="D109" s="178"/>
      <c r="E109" s="178"/>
      <c r="F109" s="178"/>
      <c r="G109" s="178"/>
      <c r="H109" s="178"/>
      <c r="I109" s="178"/>
      <c r="J109" s="328"/>
      <c r="K109" s="328"/>
      <c r="L109" s="328"/>
      <c r="M109" s="328"/>
      <c r="N109" s="328"/>
      <c r="O109" s="328">
        <f>L109-J109</f>
        <v>0</v>
      </c>
      <c r="P109" s="328">
        <f>N109-K109</f>
        <v>0</v>
      </c>
      <c r="Q109" s="328" t="str">
        <f>IF(K109=0,"",ROUND(P109/K109*100,2))</f>
        <v/>
      </c>
      <c r="R109" s="17"/>
    </row>
    <row r="110" spans="1:18" ht="16.5" customHeight="1">
      <c r="A110" s="546" t="s">
        <v>334</v>
      </c>
      <c r="B110" s="546"/>
      <c r="C110" s="546"/>
      <c r="D110" s="224"/>
      <c r="E110" s="189"/>
      <c r="F110" s="189"/>
      <c r="G110" s="191"/>
      <c r="H110" s="178"/>
      <c r="I110" s="178"/>
      <c r="J110" s="328">
        <f>J108-J109</f>
        <v>0</v>
      </c>
      <c r="K110" s="328">
        <f>K108-K109</f>
        <v>0</v>
      </c>
      <c r="L110" s="328">
        <v>26847.599999999999</v>
      </c>
      <c r="M110" s="328">
        <f>M108-M109</f>
        <v>0</v>
      </c>
      <c r="N110" s="328">
        <f>N108-N109</f>
        <v>0</v>
      </c>
      <c r="O110" s="328">
        <f>L110-J110</f>
        <v>26847.599999999999</v>
      </c>
      <c r="P110" s="328">
        <f>N110-K110</f>
        <v>0</v>
      </c>
      <c r="Q110" s="328"/>
      <c r="R110" s="21"/>
    </row>
    <row r="111" spans="1:18" ht="15.75" customHeight="1">
      <c r="A111" s="193"/>
      <c r="B111" s="193"/>
      <c r="C111" s="459"/>
      <c r="D111" s="193"/>
      <c r="E111" s="193"/>
      <c r="F111" s="179"/>
      <c r="G111" s="179"/>
      <c r="H111" s="179"/>
      <c r="I111" s="179"/>
      <c r="J111" s="194"/>
      <c r="K111" s="185"/>
      <c r="L111" s="185"/>
      <c r="M111" s="185"/>
      <c r="N111" s="185"/>
      <c r="O111" s="185"/>
      <c r="P111" s="230"/>
      <c r="Q111" s="230"/>
      <c r="R111" s="230"/>
    </row>
    <row r="112" spans="1:18" ht="15.75" customHeight="1">
      <c r="A112" s="195"/>
      <c r="B112" s="179"/>
      <c r="C112" s="469"/>
      <c r="D112" s="179"/>
      <c r="E112" s="179"/>
      <c r="F112" s="179"/>
      <c r="G112" s="179"/>
      <c r="H112" s="179"/>
      <c r="I112" s="179"/>
      <c r="J112" s="179"/>
      <c r="K112" s="179"/>
      <c r="L112" s="179"/>
      <c r="M112" s="179"/>
      <c r="N112" s="179"/>
      <c r="O112" s="179"/>
      <c r="P112" s="186"/>
    </row>
    <row r="113" spans="1:16" ht="15.75" customHeight="1">
      <c r="A113" s="179"/>
      <c r="B113" s="179"/>
      <c r="C113" s="469"/>
      <c r="D113" s="179"/>
      <c r="E113" s="179"/>
      <c r="F113" s="179"/>
      <c r="G113" s="179"/>
      <c r="H113" s="179"/>
      <c r="I113" s="179"/>
      <c r="J113" s="179"/>
      <c r="K113" s="179"/>
      <c r="L113" s="179"/>
      <c r="M113" s="179"/>
      <c r="N113" s="179"/>
      <c r="O113" s="179"/>
      <c r="P113" s="186"/>
    </row>
    <row r="114" spans="1:16" ht="15.75" customHeight="1">
      <c r="A114" s="179"/>
      <c r="B114" s="179"/>
      <c r="C114" s="469"/>
      <c r="D114" s="179"/>
      <c r="E114" s="179"/>
      <c r="F114" s="179"/>
      <c r="G114" s="179"/>
      <c r="H114" s="179"/>
      <c r="I114" s="179"/>
      <c r="J114" s="179"/>
      <c r="K114" s="179"/>
      <c r="L114" s="179"/>
      <c r="M114" s="179"/>
      <c r="N114" s="179"/>
      <c r="O114" s="179"/>
      <c r="P114" s="186"/>
    </row>
    <row r="115" spans="1:16" ht="15.75" customHeight="1">
      <c r="A115" s="179"/>
      <c r="B115" s="179"/>
      <c r="C115" s="469"/>
      <c r="D115" s="179"/>
      <c r="E115" s="179"/>
      <c r="F115" s="179"/>
      <c r="G115" s="179"/>
      <c r="H115" s="179"/>
      <c r="I115" s="179"/>
      <c r="J115" s="179"/>
      <c r="K115" s="179"/>
      <c r="L115" s="179"/>
      <c r="M115" s="179"/>
      <c r="N115" s="179"/>
      <c r="O115" s="179"/>
      <c r="P115" s="186"/>
    </row>
    <row r="116" spans="1:16" ht="15.75" customHeight="1">
      <c r="A116" s="179"/>
      <c r="B116" s="179"/>
      <c r="C116" s="469"/>
      <c r="D116" s="179"/>
      <c r="E116" s="179"/>
      <c r="F116" s="179"/>
      <c r="G116" s="179"/>
      <c r="H116" s="179"/>
      <c r="I116" s="179"/>
      <c r="J116" s="179"/>
      <c r="K116" s="179"/>
      <c r="L116" s="179"/>
      <c r="M116" s="179"/>
      <c r="N116" s="179"/>
      <c r="O116" s="179"/>
      <c r="P116" s="186"/>
    </row>
    <row r="117" spans="1:16" ht="15.75" customHeight="1">
      <c r="A117" s="179"/>
      <c r="B117" s="179"/>
      <c r="C117" s="469"/>
      <c r="D117" s="179"/>
      <c r="E117" s="179"/>
      <c r="F117" s="179"/>
      <c r="G117" s="179"/>
      <c r="H117" s="179"/>
      <c r="I117" s="179"/>
      <c r="J117" s="179"/>
      <c r="K117" s="179"/>
      <c r="L117" s="179"/>
      <c r="M117" s="179"/>
      <c r="N117" s="179"/>
      <c r="O117" s="179"/>
      <c r="P117" s="186"/>
    </row>
    <row r="118" spans="1:16" ht="15.75" customHeight="1">
      <c r="A118" s="179"/>
      <c r="B118" s="179"/>
      <c r="C118" s="469"/>
      <c r="D118" s="179"/>
      <c r="E118" s="179"/>
      <c r="F118" s="179"/>
      <c r="G118" s="179"/>
      <c r="H118" s="179"/>
      <c r="I118" s="179"/>
      <c r="J118" s="179"/>
      <c r="K118" s="179"/>
      <c r="L118" s="179"/>
      <c r="M118" s="179"/>
      <c r="N118" s="179"/>
      <c r="O118" s="179"/>
      <c r="P118" s="186"/>
    </row>
    <row r="119" spans="1:16" ht="15.75" customHeight="1">
      <c r="A119" s="179"/>
      <c r="B119" s="179"/>
      <c r="C119" s="469"/>
      <c r="D119" s="179"/>
      <c r="E119" s="179"/>
      <c r="F119" s="179"/>
      <c r="G119" s="179"/>
      <c r="H119" s="179"/>
      <c r="I119" s="179"/>
      <c r="J119" s="179"/>
      <c r="K119" s="179"/>
      <c r="L119" s="179"/>
      <c r="M119" s="179"/>
      <c r="N119" s="179"/>
      <c r="O119" s="179"/>
      <c r="P119" s="186"/>
    </row>
    <row r="120" spans="1:16" ht="15.75" customHeight="1">
      <c r="A120" s="179"/>
      <c r="B120" s="179"/>
      <c r="C120" s="469"/>
      <c r="D120" s="179"/>
      <c r="E120" s="179"/>
      <c r="F120" s="179"/>
      <c r="G120" s="179"/>
      <c r="H120" s="179"/>
      <c r="I120" s="179"/>
      <c r="J120" s="179"/>
      <c r="K120" s="179"/>
      <c r="L120" s="179"/>
      <c r="M120" s="179"/>
      <c r="N120" s="179"/>
      <c r="O120" s="179"/>
      <c r="P120" s="186"/>
    </row>
    <row r="121" spans="1:16" ht="15.75" customHeight="1">
      <c r="A121" s="179"/>
      <c r="B121" s="179"/>
      <c r="C121" s="469"/>
      <c r="D121" s="179"/>
      <c r="E121" s="179"/>
      <c r="F121" s="179"/>
      <c r="G121" s="179"/>
      <c r="H121" s="179"/>
      <c r="I121" s="179"/>
      <c r="J121" s="179"/>
      <c r="K121" s="179"/>
      <c r="L121" s="179"/>
      <c r="M121" s="179"/>
      <c r="N121" s="179"/>
      <c r="O121" s="179"/>
      <c r="P121" s="186"/>
    </row>
    <row r="122" spans="1:16" ht="15.75" customHeight="1">
      <c r="A122" s="179"/>
      <c r="B122" s="179"/>
      <c r="C122" s="469"/>
      <c r="D122" s="179"/>
      <c r="E122" s="179"/>
      <c r="F122" s="179"/>
      <c r="G122" s="179"/>
      <c r="H122" s="179"/>
      <c r="I122" s="179"/>
      <c r="J122" s="179"/>
      <c r="K122" s="179"/>
      <c r="L122" s="179"/>
      <c r="M122" s="179"/>
      <c r="N122" s="179"/>
      <c r="O122" s="179"/>
      <c r="P122" s="186"/>
    </row>
    <row r="123" spans="1:16" ht="15.75" customHeight="1">
      <c r="A123" s="179"/>
      <c r="B123" s="179"/>
      <c r="C123" s="469"/>
      <c r="D123" s="179"/>
      <c r="E123" s="179"/>
      <c r="F123" s="179"/>
      <c r="G123" s="179"/>
      <c r="H123" s="179"/>
      <c r="I123" s="179"/>
      <c r="J123" s="179"/>
      <c r="K123" s="179"/>
      <c r="L123" s="179"/>
      <c r="M123" s="179"/>
      <c r="N123" s="179"/>
      <c r="O123" s="179"/>
      <c r="P123" s="186"/>
    </row>
    <row r="124" spans="1:16" ht="15.75" customHeight="1">
      <c r="A124" s="179"/>
      <c r="B124" s="179"/>
      <c r="C124" s="469"/>
      <c r="D124" s="179"/>
      <c r="E124" s="179"/>
      <c r="F124" s="179"/>
      <c r="G124" s="179"/>
      <c r="H124" s="179"/>
      <c r="I124" s="179"/>
      <c r="J124" s="179"/>
      <c r="K124" s="179"/>
      <c r="L124" s="179"/>
      <c r="M124" s="179"/>
      <c r="N124" s="179"/>
      <c r="O124" s="179"/>
      <c r="P124" s="186"/>
    </row>
    <row r="125" spans="1:16" ht="15.75" customHeight="1">
      <c r="A125" s="179"/>
      <c r="B125" s="179"/>
      <c r="C125" s="469"/>
      <c r="D125" s="179"/>
      <c r="E125" s="179"/>
      <c r="F125" s="179"/>
      <c r="G125" s="179"/>
      <c r="H125" s="179"/>
      <c r="I125" s="179"/>
      <c r="J125" s="179"/>
      <c r="K125" s="179"/>
      <c r="L125" s="179"/>
      <c r="M125" s="179"/>
      <c r="N125" s="179"/>
      <c r="O125" s="179"/>
      <c r="P125" s="186"/>
    </row>
    <row r="126" spans="1:16" ht="15.75" customHeight="1">
      <c r="A126" s="179"/>
      <c r="B126" s="179"/>
      <c r="C126" s="469"/>
      <c r="D126" s="179"/>
      <c r="E126" s="179"/>
      <c r="F126" s="179"/>
      <c r="G126" s="179"/>
      <c r="H126" s="179"/>
      <c r="I126" s="179"/>
      <c r="J126" s="179"/>
      <c r="K126" s="179"/>
      <c r="L126" s="179"/>
      <c r="M126" s="179"/>
      <c r="N126" s="179"/>
      <c r="O126" s="179"/>
      <c r="P126" s="186"/>
    </row>
    <row r="127" spans="1:16" ht="15.75" customHeight="1">
      <c r="A127" s="179"/>
      <c r="B127" s="179"/>
      <c r="C127" s="469"/>
      <c r="D127" s="179"/>
      <c r="E127" s="179"/>
      <c r="F127" s="179"/>
      <c r="G127" s="179"/>
      <c r="H127" s="179"/>
      <c r="I127" s="179"/>
      <c r="J127" s="179"/>
      <c r="K127" s="179"/>
      <c r="L127" s="179"/>
      <c r="M127" s="179"/>
      <c r="N127" s="179"/>
      <c r="O127" s="179"/>
      <c r="P127" s="186"/>
    </row>
    <row r="128" spans="1:16" ht="15.75" customHeight="1">
      <c r="A128" s="179"/>
      <c r="B128" s="179"/>
      <c r="C128" s="469"/>
      <c r="D128" s="179"/>
      <c r="E128" s="179"/>
      <c r="F128" s="179"/>
      <c r="G128" s="179"/>
      <c r="H128" s="179"/>
      <c r="I128" s="179"/>
      <c r="J128" s="179"/>
      <c r="K128" s="179"/>
      <c r="L128" s="179"/>
      <c r="M128" s="179"/>
      <c r="N128" s="179"/>
      <c r="O128" s="179"/>
      <c r="P128" s="186"/>
    </row>
    <row r="129" spans="1:16" ht="15.75" customHeight="1">
      <c r="A129" s="179"/>
      <c r="B129" s="179"/>
      <c r="C129" s="469"/>
      <c r="D129" s="179"/>
      <c r="E129" s="179"/>
      <c r="F129" s="179"/>
      <c r="G129" s="179"/>
      <c r="H129" s="179"/>
      <c r="I129" s="179"/>
      <c r="J129" s="179"/>
      <c r="K129" s="179"/>
      <c r="L129" s="179"/>
      <c r="M129" s="179"/>
      <c r="N129" s="179"/>
      <c r="O129" s="179"/>
      <c r="P129" s="186"/>
    </row>
    <row r="130" spans="1:16" ht="15.75" customHeight="1">
      <c r="A130" s="179"/>
      <c r="B130" s="179"/>
      <c r="C130" s="469"/>
      <c r="D130" s="179"/>
      <c r="E130" s="179"/>
      <c r="F130" s="179"/>
      <c r="G130" s="179"/>
      <c r="H130" s="179"/>
      <c r="I130" s="179"/>
      <c r="J130" s="179"/>
      <c r="K130" s="179"/>
      <c r="L130" s="179"/>
      <c r="M130" s="179"/>
      <c r="N130" s="179"/>
      <c r="O130" s="179"/>
      <c r="P130" s="186"/>
    </row>
    <row r="131" spans="1:16" ht="15.75" customHeight="1">
      <c r="A131" s="179"/>
      <c r="B131" s="179"/>
      <c r="C131" s="469"/>
      <c r="D131" s="179"/>
      <c r="E131" s="179"/>
      <c r="F131" s="179"/>
      <c r="G131" s="179"/>
      <c r="H131" s="179"/>
      <c r="I131" s="179"/>
      <c r="J131" s="179"/>
      <c r="K131" s="179"/>
      <c r="L131" s="179"/>
      <c r="M131" s="179"/>
      <c r="N131" s="179"/>
      <c r="O131" s="179"/>
      <c r="P131" s="186"/>
    </row>
    <row r="132" spans="1:16" ht="15.75" customHeight="1">
      <c r="A132" s="179"/>
      <c r="B132" s="179"/>
      <c r="C132" s="469"/>
      <c r="D132" s="179"/>
      <c r="E132" s="179"/>
      <c r="F132" s="179"/>
      <c r="G132" s="179"/>
      <c r="H132" s="179"/>
      <c r="I132" s="179"/>
      <c r="J132" s="179"/>
      <c r="K132" s="179"/>
      <c r="L132" s="179"/>
      <c r="M132" s="179"/>
      <c r="N132" s="179"/>
      <c r="O132" s="179"/>
      <c r="P132" s="186"/>
    </row>
    <row r="133" spans="1:16" ht="15.75" customHeight="1">
      <c r="A133" s="179"/>
      <c r="B133" s="179"/>
      <c r="C133" s="469"/>
      <c r="D133" s="179"/>
      <c r="E133" s="179"/>
      <c r="F133" s="179"/>
      <c r="G133" s="179"/>
      <c r="H133" s="179"/>
      <c r="I133" s="179"/>
      <c r="J133" s="179"/>
      <c r="K133" s="179"/>
      <c r="L133" s="179"/>
      <c r="M133" s="179"/>
      <c r="N133" s="179"/>
      <c r="O133" s="179"/>
      <c r="P133" s="186"/>
    </row>
    <row r="134" spans="1:16" ht="15.75" customHeight="1">
      <c r="A134" s="179"/>
      <c r="B134" s="179"/>
      <c r="C134" s="469"/>
      <c r="D134" s="179"/>
      <c r="E134" s="179"/>
      <c r="F134" s="179"/>
      <c r="G134" s="179"/>
      <c r="H134" s="179"/>
      <c r="I134" s="179"/>
      <c r="J134" s="179"/>
      <c r="K134" s="179"/>
      <c r="L134" s="179"/>
      <c r="M134" s="179"/>
      <c r="N134" s="179"/>
      <c r="O134" s="179"/>
      <c r="P134" s="186"/>
    </row>
    <row r="135" spans="1:16" ht="15.75" customHeight="1">
      <c r="A135" s="179"/>
      <c r="B135" s="179"/>
      <c r="C135" s="469"/>
      <c r="D135" s="179"/>
      <c r="E135" s="179"/>
      <c r="F135" s="179"/>
      <c r="G135" s="179"/>
      <c r="H135" s="179"/>
      <c r="I135" s="179"/>
      <c r="J135" s="179"/>
      <c r="K135" s="179"/>
      <c r="L135" s="179"/>
      <c r="M135" s="179"/>
      <c r="N135" s="179"/>
      <c r="O135" s="179"/>
      <c r="P135" s="186"/>
    </row>
    <row r="136" spans="1:16" ht="15.75" customHeight="1">
      <c r="A136" s="179"/>
      <c r="B136" s="179"/>
      <c r="C136" s="469"/>
      <c r="D136" s="179"/>
      <c r="E136" s="179"/>
      <c r="F136" s="179"/>
      <c r="G136" s="179"/>
      <c r="H136" s="179"/>
      <c r="I136" s="179"/>
      <c r="J136" s="179"/>
      <c r="K136" s="179"/>
      <c r="L136" s="179"/>
      <c r="M136" s="179"/>
      <c r="N136" s="179"/>
      <c r="O136" s="179"/>
      <c r="P136" s="186"/>
    </row>
    <row r="137" spans="1:16" ht="15.75" customHeight="1">
      <c r="A137" s="179"/>
      <c r="B137" s="179"/>
      <c r="C137" s="469"/>
      <c r="D137" s="179"/>
      <c r="E137" s="179"/>
      <c r="F137" s="179"/>
      <c r="G137" s="179"/>
      <c r="H137" s="179"/>
      <c r="I137" s="179"/>
      <c r="J137" s="179"/>
      <c r="K137" s="179"/>
      <c r="L137" s="179"/>
      <c r="M137" s="179"/>
      <c r="N137" s="179"/>
      <c r="O137" s="179"/>
      <c r="P137" s="186"/>
    </row>
    <row r="138" spans="1:16" ht="15.75" customHeight="1">
      <c r="A138" s="179"/>
      <c r="B138" s="179"/>
      <c r="C138" s="469"/>
      <c r="D138" s="179"/>
      <c r="E138" s="179"/>
      <c r="F138" s="179"/>
      <c r="G138" s="179"/>
      <c r="H138" s="179"/>
      <c r="I138" s="179"/>
      <c r="J138" s="179"/>
      <c r="K138" s="179"/>
      <c r="L138" s="179"/>
      <c r="M138" s="179"/>
      <c r="N138" s="179"/>
      <c r="O138" s="179"/>
      <c r="P138" s="186"/>
    </row>
    <row r="139" spans="1:16" ht="15.75" customHeight="1">
      <c r="A139" s="179"/>
      <c r="B139" s="179"/>
      <c r="C139" s="469"/>
      <c r="D139" s="179"/>
      <c r="E139" s="179"/>
      <c r="F139" s="179"/>
      <c r="G139" s="179"/>
      <c r="H139" s="179"/>
      <c r="I139" s="179"/>
      <c r="J139" s="179"/>
      <c r="K139" s="179"/>
      <c r="L139" s="179"/>
      <c r="M139" s="179"/>
      <c r="N139" s="179"/>
      <c r="O139" s="179"/>
      <c r="P139" s="186"/>
    </row>
    <row r="140" spans="1:16" ht="15.75" customHeight="1">
      <c r="A140" s="179"/>
      <c r="B140" s="179"/>
      <c r="C140" s="469"/>
      <c r="D140" s="179"/>
      <c r="E140" s="179"/>
      <c r="F140" s="179"/>
      <c r="G140" s="179"/>
      <c r="H140" s="179"/>
      <c r="I140" s="179"/>
      <c r="J140" s="179"/>
      <c r="K140" s="179"/>
      <c r="L140" s="179"/>
      <c r="M140" s="179"/>
      <c r="N140" s="179"/>
      <c r="O140" s="179"/>
      <c r="P140" s="186"/>
    </row>
    <row r="141" spans="1:16" ht="15.75" customHeight="1">
      <c r="A141" s="179"/>
      <c r="B141" s="179"/>
      <c r="C141" s="469"/>
      <c r="D141" s="179"/>
      <c r="E141" s="179"/>
      <c r="F141" s="179"/>
      <c r="G141" s="179"/>
      <c r="H141" s="179"/>
      <c r="I141" s="179"/>
      <c r="J141" s="179"/>
      <c r="K141" s="179"/>
      <c r="L141" s="179"/>
      <c r="M141" s="179"/>
      <c r="N141" s="179"/>
      <c r="O141" s="179"/>
      <c r="P141" s="186"/>
    </row>
    <row r="142" spans="1:16" ht="15.75" customHeight="1">
      <c r="A142" s="179"/>
      <c r="B142" s="179"/>
      <c r="C142" s="469"/>
      <c r="D142" s="179"/>
      <c r="E142" s="179"/>
      <c r="F142" s="179"/>
      <c r="G142" s="179"/>
      <c r="H142" s="179"/>
      <c r="I142" s="179"/>
      <c r="J142" s="179"/>
      <c r="K142" s="179"/>
      <c r="L142" s="179"/>
      <c r="M142" s="179"/>
      <c r="N142" s="179"/>
      <c r="O142" s="179"/>
      <c r="P142" s="186"/>
    </row>
    <row r="143" spans="1:16" ht="15.75" customHeight="1">
      <c r="A143" s="179"/>
      <c r="B143" s="179"/>
      <c r="C143" s="469"/>
      <c r="D143" s="179"/>
      <c r="E143" s="179"/>
      <c r="F143" s="179"/>
      <c r="G143" s="179"/>
      <c r="H143" s="179"/>
      <c r="I143" s="179"/>
      <c r="J143" s="179"/>
      <c r="K143" s="179"/>
      <c r="L143" s="179"/>
      <c r="M143" s="179"/>
      <c r="N143" s="179"/>
      <c r="O143" s="179"/>
      <c r="P143" s="186"/>
    </row>
    <row r="144" spans="1:16" ht="15.75" customHeight="1">
      <c r="A144" s="179"/>
      <c r="B144" s="179"/>
      <c r="C144" s="469"/>
      <c r="D144" s="179"/>
      <c r="E144" s="179"/>
      <c r="F144" s="179"/>
      <c r="G144" s="179"/>
      <c r="H144" s="179"/>
      <c r="I144" s="179"/>
      <c r="J144" s="179"/>
      <c r="K144" s="179"/>
      <c r="L144" s="179"/>
      <c r="M144" s="179"/>
      <c r="N144" s="179"/>
      <c r="O144" s="179"/>
      <c r="P144" s="186"/>
    </row>
    <row r="145" spans="1:16" ht="15.75" customHeight="1">
      <c r="A145" s="179"/>
      <c r="B145" s="179"/>
      <c r="C145" s="469"/>
      <c r="D145" s="179"/>
      <c r="E145" s="179"/>
      <c r="F145" s="179"/>
      <c r="G145" s="179"/>
      <c r="H145" s="179"/>
      <c r="I145" s="179"/>
      <c r="J145" s="179"/>
      <c r="K145" s="179"/>
      <c r="L145" s="179"/>
      <c r="M145" s="179"/>
      <c r="N145" s="179"/>
      <c r="O145" s="179"/>
      <c r="P145" s="186"/>
    </row>
    <row r="146" spans="1:16" ht="15.75" customHeight="1">
      <c r="A146" s="179"/>
      <c r="B146" s="179"/>
      <c r="C146" s="469"/>
      <c r="D146" s="179"/>
      <c r="E146" s="179"/>
      <c r="F146" s="179"/>
      <c r="G146" s="179"/>
      <c r="H146" s="179"/>
      <c r="I146" s="179"/>
      <c r="J146" s="179"/>
      <c r="K146" s="179"/>
      <c r="L146" s="179"/>
      <c r="M146" s="179"/>
      <c r="N146" s="179"/>
      <c r="O146" s="179"/>
      <c r="P146" s="186"/>
    </row>
    <row r="147" spans="1:16" ht="15.75" customHeight="1">
      <c r="A147" s="179"/>
      <c r="B147" s="179"/>
      <c r="C147" s="469"/>
      <c r="D147" s="179"/>
      <c r="E147" s="179"/>
      <c r="F147" s="179"/>
      <c r="G147" s="179"/>
      <c r="H147" s="179"/>
      <c r="I147" s="179"/>
      <c r="J147" s="179"/>
      <c r="K147" s="179"/>
      <c r="L147" s="179"/>
      <c r="M147" s="179"/>
      <c r="N147" s="179"/>
      <c r="O147" s="179"/>
      <c r="P147" s="186"/>
    </row>
    <row r="148" spans="1:16" ht="15.75" customHeight="1">
      <c r="A148" s="179"/>
      <c r="B148" s="179"/>
      <c r="C148" s="469"/>
      <c r="D148" s="179"/>
      <c r="E148" s="179"/>
      <c r="F148" s="179"/>
      <c r="G148" s="179"/>
      <c r="H148" s="179"/>
      <c r="I148" s="179"/>
      <c r="J148" s="179"/>
      <c r="K148" s="179"/>
      <c r="L148" s="179"/>
      <c r="M148" s="179"/>
      <c r="N148" s="179"/>
      <c r="O148" s="179"/>
      <c r="P148" s="186"/>
    </row>
    <row r="149" spans="1:16" ht="15.75" customHeight="1">
      <c r="A149" s="179"/>
      <c r="B149" s="179"/>
      <c r="C149" s="469"/>
      <c r="D149" s="179"/>
      <c r="E149" s="179"/>
      <c r="F149" s="179"/>
      <c r="G149" s="179"/>
      <c r="H149" s="179"/>
      <c r="I149" s="179"/>
      <c r="J149" s="179"/>
      <c r="K149" s="179"/>
      <c r="L149" s="179"/>
      <c r="M149" s="179"/>
      <c r="N149" s="179"/>
      <c r="O149" s="179"/>
      <c r="P149" s="186"/>
    </row>
    <row r="150" spans="1:16" ht="15.75" customHeight="1">
      <c r="A150" s="179"/>
      <c r="B150" s="179"/>
      <c r="C150" s="469"/>
      <c r="D150" s="179"/>
      <c r="E150" s="179"/>
      <c r="F150" s="179"/>
      <c r="G150" s="179"/>
      <c r="H150" s="179"/>
      <c r="I150" s="179"/>
      <c r="J150" s="179"/>
      <c r="K150" s="179"/>
      <c r="L150" s="179"/>
      <c r="M150" s="179"/>
      <c r="N150" s="179"/>
      <c r="O150" s="179"/>
      <c r="P150" s="186"/>
    </row>
    <row r="151" spans="1:16" ht="15.75" customHeight="1">
      <c r="A151" s="179"/>
      <c r="B151" s="179"/>
      <c r="C151" s="469"/>
      <c r="D151" s="179"/>
      <c r="E151" s="179"/>
      <c r="F151" s="179"/>
      <c r="G151" s="179"/>
      <c r="H151" s="179"/>
      <c r="I151" s="179"/>
      <c r="J151" s="179"/>
      <c r="K151" s="179"/>
      <c r="L151" s="179"/>
      <c r="M151" s="179"/>
      <c r="N151" s="179"/>
      <c r="O151" s="179"/>
      <c r="P151" s="186"/>
    </row>
    <row r="152" spans="1:16" ht="15.75" customHeight="1">
      <c r="A152" s="179"/>
      <c r="B152" s="179"/>
      <c r="C152" s="469"/>
      <c r="D152" s="179"/>
      <c r="E152" s="179"/>
      <c r="F152" s="179"/>
      <c r="G152" s="179"/>
      <c r="H152" s="179"/>
      <c r="I152" s="179"/>
      <c r="J152" s="179"/>
      <c r="K152" s="179"/>
      <c r="L152" s="179"/>
      <c r="M152" s="179"/>
      <c r="N152" s="179"/>
      <c r="O152" s="179"/>
      <c r="P152" s="186"/>
    </row>
    <row r="153" spans="1:16" ht="15.75" customHeight="1">
      <c r="A153" s="179"/>
      <c r="B153" s="179"/>
      <c r="C153" s="469"/>
      <c r="D153" s="179"/>
      <c r="E153" s="179"/>
      <c r="F153" s="179"/>
      <c r="G153" s="179"/>
      <c r="H153" s="179"/>
      <c r="I153" s="179"/>
      <c r="J153" s="179"/>
      <c r="K153" s="179"/>
      <c r="L153" s="179"/>
      <c r="M153" s="179"/>
      <c r="N153" s="179"/>
      <c r="O153" s="179"/>
      <c r="P153" s="186"/>
    </row>
    <row r="154" spans="1:16" ht="15.75" customHeight="1">
      <c r="A154" s="187"/>
      <c r="B154" s="187"/>
      <c r="C154" s="472"/>
      <c r="D154" s="187"/>
      <c r="E154" s="187"/>
      <c r="F154" s="187"/>
      <c r="G154" s="187"/>
      <c r="H154" s="187"/>
      <c r="I154" s="187"/>
      <c r="J154" s="187"/>
      <c r="K154" s="187"/>
      <c r="L154" s="187"/>
      <c r="M154" s="187"/>
      <c r="N154" s="187"/>
      <c r="O154" s="187"/>
      <c r="P154" s="186"/>
    </row>
    <row r="155" spans="1:16" ht="15.75" customHeight="1">
      <c r="A155" s="187"/>
      <c r="B155" s="187"/>
      <c r="C155" s="472"/>
      <c r="D155" s="187"/>
      <c r="E155" s="187"/>
      <c r="F155" s="187"/>
      <c r="G155" s="187"/>
      <c r="H155" s="187"/>
      <c r="I155" s="187"/>
      <c r="J155" s="187"/>
      <c r="K155" s="187"/>
      <c r="L155" s="187"/>
      <c r="M155" s="187"/>
      <c r="N155" s="187"/>
      <c r="O155" s="187"/>
      <c r="P155" s="186"/>
    </row>
    <row r="156" spans="1:16" ht="15.75" customHeight="1">
      <c r="A156" s="187"/>
      <c r="B156" s="187"/>
      <c r="C156" s="472"/>
      <c r="D156" s="187"/>
      <c r="E156" s="187"/>
      <c r="F156" s="187"/>
      <c r="G156" s="187"/>
      <c r="H156" s="187"/>
      <c r="I156" s="187"/>
      <c r="J156" s="187"/>
      <c r="K156" s="187"/>
      <c r="L156" s="187"/>
      <c r="M156" s="187"/>
      <c r="N156" s="187"/>
      <c r="O156" s="187"/>
      <c r="P156" s="186"/>
    </row>
    <row r="157" spans="1:16" ht="15.75" customHeight="1">
      <c r="A157" s="187"/>
      <c r="B157" s="187"/>
      <c r="C157" s="472"/>
      <c r="D157" s="187"/>
      <c r="E157" s="187"/>
      <c r="F157" s="187"/>
      <c r="G157" s="187"/>
      <c r="H157" s="187"/>
      <c r="I157" s="187"/>
      <c r="J157" s="187"/>
      <c r="K157" s="187"/>
      <c r="L157" s="187"/>
      <c r="M157" s="187"/>
      <c r="N157" s="187"/>
      <c r="O157" s="187"/>
      <c r="P157" s="186"/>
    </row>
    <row r="158" spans="1:16" ht="15.75" customHeight="1">
      <c r="A158" s="187"/>
      <c r="B158" s="187"/>
      <c r="C158" s="472"/>
      <c r="D158" s="187"/>
      <c r="E158" s="187"/>
      <c r="F158" s="187"/>
      <c r="G158" s="187"/>
      <c r="H158" s="187"/>
      <c r="I158" s="187"/>
      <c r="J158" s="187"/>
      <c r="K158" s="187"/>
      <c r="L158" s="187"/>
      <c r="M158" s="187"/>
      <c r="N158" s="187"/>
      <c r="O158" s="187"/>
      <c r="P158" s="186"/>
    </row>
    <row r="159" spans="1:16" ht="15.75" customHeight="1">
      <c r="A159" s="102"/>
      <c r="B159" s="102"/>
      <c r="C159" s="468"/>
      <c r="D159" s="102"/>
      <c r="E159" s="102"/>
      <c r="F159" s="102"/>
      <c r="G159" s="102"/>
      <c r="H159" s="102"/>
      <c r="I159" s="102"/>
      <c r="J159" s="102"/>
      <c r="K159" s="102"/>
      <c r="L159" s="102"/>
      <c r="M159" s="102"/>
      <c r="N159" s="102"/>
      <c r="O159" s="102"/>
    </row>
    <row r="160" spans="1:16" ht="15.75" customHeight="1">
      <c r="A160" s="102"/>
      <c r="B160" s="102"/>
      <c r="C160" s="468"/>
      <c r="D160" s="102"/>
      <c r="E160" s="102"/>
      <c r="F160" s="102"/>
      <c r="G160" s="102"/>
      <c r="H160" s="102"/>
      <c r="I160" s="102"/>
      <c r="J160" s="102"/>
      <c r="K160" s="102"/>
      <c r="L160" s="102"/>
      <c r="M160" s="102"/>
      <c r="N160" s="102"/>
      <c r="O160" s="102"/>
    </row>
    <row r="161" spans="1:15" ht="15.75" customHeight="1">
      <c r="A161" s="102"/>
      <c r="B161" s="102"/>
      <c r="C161" s="468"/>
      <c r="D161" s="102"/>
      <c r="E161" s="102"/>
      <c r="F161" s="102"/>
      <c r="G161" s="102"/>
      <c r="H161" s="102"/>
      <c r="I161" s="102"/>
      <c r="J161" s="102"/>
      <c r="K161" s="102"/>
      <c r="L161" s="102"/>
      <c r="M161" s="102"/>
      <c r="N161" s="102"/>
      <c r="O161" s="102"/>
    </row>
    <row r="162" spans="1:15" ht="15.75" customHeight="1">
      <c r="A162" s="102"/>
      <c r="B162" s="102"/>
      <c r="C162" s="468"/>
      <c r="D162" s="102"/>
      <c r="E162" s="102"/>
      <c r="F162" s="102"/>
      <c r="G162" s="102"/>
      <c r="H162" s="102"/>
      <c r="I162" s="102"/>
      <c r="J162" s="102"/>
      <c r="K162" s="102"/>
      <c r="L162" s="102"/>
      <c r="M162" s="102"/>
      <c r="N162" s="102"/>
      <c r="O162" s="102"/>
    </row>
    <row r="163" spans="1:15" ht="15.75" customHeight="1">
      <c r="A163" s="102"/>
      <c r="B163" s="102"/>
      <c r="C163" s="468"/>
      <c r="D163" s="102"/>
      <c r="E163" s="102"/>
      <c r="F163" s="102"/>
      <c r="G163" s="102"/>
      <c r="H163" s="102"/>
      <c r="I163" s="102"/>
      <c r="J163" s="102"/>
      <c r="K163" s="102"/>
      <c r="L163" s="102"/>
      <c r="M163" s="102"/>
      <c r="N163" s="102"/>
      <c r="O163" s="102"/>
    </row>
    <row r="164" spans="1:15" ht="15.75" customHeight="1">
      <c r="A164" s="102"/>
      <c r="B164" s="102"/>
      <c r="C164" s="468"/>
      <c r="D164" s="102"/>
      <c r="E164" s="102"/>
      <c r="F164" s="102"/>
      <c r="G164" s="102"/>
      <c r="H164" s="102"/>
      <c r="I164" s="102"/>
      <c r="J164" s="102"/>
      <c r="K164" s="102"/>
      <c r="L164" s="102"/>
      <c r="M164" s="102"/>
      <c r="N164" s="102"/>
      <c r="O164" s="102"/>
    </row>
    <row r="165" spans="1:15" ht="15.75" customHeight="1">
      <c r="A165" s="102"/>
      <c r="B165" s="102"/>
      <c r="C165" s="468"/>
      <c r="D165" s="102"/>
      <c r="E165" s="102"/>
      <c r="F165" s="102"/>
      <c r="G165" s="102"/>
      <c r="H165" s="102"/>
      <c r="I165" s="102"/>
      <c r="J165" s="102"/>
      <c r="K165" s="102"/>
      <c r="L165" s="102"/>
      <c r="M165" s="102"/>
      <c r="N165" s="102"/>
      <c r="O165" s="102"/>
    </row>
    <row r="166" spans="1:15" ht="15.75" customHeight="1">
      <c r="A166" s="102"/>
      <c r="B166" s="102"/>
      <c r="C166" s="468"/>
      <c r="D166" s="102"/>
      <c r="E166" s="102"/>
      <c r="F166" s="102"/>
      <c r="G166" s="102"/>
      <c r="H166" s="102"/>
      <c r="I166" s="102"/>
      <c r="J166" s="102"/>
      <c r="K166" s="102"/>
      <c r="L166" s="102"/>
      <c r="M166" s="102"/>
      <c r="N166" s="102"/>
      <c r="O166" s="102"/>
    </row>
    <row r="167" spans="1:15" ht="15.75" customHeight="1">
      <c r="A167" s="102"/>
      <c r="B167" s="102"/>
      <c r="C167" s="468"/>
      <c r="D167" s="102"/>
      <c r="E167" s="102"/>
      <c r="F167" s="102"/>
      <c r="G167" s="102"/>
      <c r="H167" s="102"/>
      <c r="I167" s="102"/>
      <c r="J167" s="102"/>
      <c r="K167" s="102"/>
      <c r="L167" s="102"/>
      <c r="M167" s="102"/>
      <c r="N167" s="102"/>
      <c r="O167" s="102"/>
    </row>
    <row r="168" spans="1:15" ht="15.75" customHeight="1">
      <c r="A168" s="102"/>
      <c r="B168" s="102"/>
      <c r="C168" s="468"/>
      <c r="D168" s="102"/>
      <c r="E168" s="102"/>
      <c r="F168" s="102"/>
      <c r="G168" s="102"/>
      <c r="H168" s="102"/>
      <c r="I168" s="102"/>
      <c r="J168" s="102"/>
      <c r="K168" s="102"/>
      <c r="L168" s="102"/>
      <c r="M168" s="102"/>
      <c r="N168" s="102"/>
      <c r="O168" s="102"/>
    </row>
  </sheetData>
  <mergeCells count="20">
    <mergeCell ref="A108:C108"/>
    <mergeCell ref="A109:C109"/>
    <mergeCell ref="C5:C6"/>
    <mergeCell ref="A110:C110"/>
    <mergeCell ref="H5:H6"/>
    <mergeCell ref="G5:G6"/>
    <mergeCell ref="D5:D6"/>
    <mergeCell ref="B5:B6"/>
    <mergeCell ref="J5:J6"/>
    <mergeCell ref="L5:L6"/>
    <mergeCell ref="O5:P6"/>
    <mergeCell ref="A1:R1"/>
    <mergeCell ref="Q5:Q6"/>
    <mergeCell ref="E5:E6"/>
    <mergeCell ref="F5:F6"/>
    <mergeCell ref="A2:R2"/>
    <mergeCell ref="A4:E4"/>
    <mergeCell ref="A5:A6"/>
    <mergeCell ref="I5:I6"/>
    <mergeCell ref="R5:R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&amp;L&amp;"宋体,常规"&amp;11被评估单位填表人：黄麟君
填表日期：2018年12月4日&amp;R&amp;"宋体,常规"&amp;11评估人员：付昭兰</oddFooter>
  </headerFooter>
  <legacy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rgb="FFFF0000"/>
    <pageSetUpPr fitToPage="1"/>
  </sheetPr>
  <dimension ref="A1:P89"/>
  <sheetViews>
    <sheetView view="pageBreakPreview" topLeftCell="A12" zoomScaleNormal="100" zoomScaleSheetLayoutView="100" workbookViewId="0">
      <selection activeCell="O7" sqref="O7:O29"/>
    </sheetView>
  </sheetViews>
  <sheetFormatPr defaultColWidth="9" defaultRowHeight="15.75" customHeight="1"/>
  <cols>
    <col min="1" max="1" width="3.875" style="2" customWidth="1"/>
    <col min="2" max="2" width="12.125" style="2" customWidth="1"/>
    <col min="3" max="3" width="9" style="2"/>
    <col min="4" max="4" width="10.5" style="2" customWidth="1"/>
    <col min="5" max="5" width="8.25" style="2" customWidth="1"/>
    <col min="6" max="6" width="5.375" style="2" customWidth="1"/>
    <col min="7" max="7" width="6.125" style="2" customWidth="1"/>
    <col min="8" max="8" width="5.5" style="2" customWidth="1"/>
    <col min="9" max="9" width="5.125" style="2" customWidth="1"/>
    <col min="10" max="10" width="8" style="2" customWidth="1"/>
    <col min="11" max="11" width="13" style="2" customWidth="1"/>
    <col min="12" max="12" width="10.75" style="2" customWidth="1"/>
    <col min="13" max="13" width="13" style="2" customWidth="1"/>
    <col min="14" max="14" width="8.75" style="2" customWidth="1"/>
    <col min="15" max="15" width="8.125" style="2" customWidth="1"/>
    <col min="16" max="16384" width="9" style="2"/>
  </cols>
  <sheetData>
    <row r="1" spans="1:16" s="15" customFormat="1" ht="30" customHeight="1">
      <c r="A1" s="519" t="s">
        <v>195</v>
      </c>
      <c r="B1" s="519"/>
      <c r="C1" s="519"/>
      <c r="D1" s="519"/>
      <c r="E1" s="519"/>
      <c r="F1" s="519"/>
      <c r="G1" s="519"/>
      <c r="H1" s="519"/>
      <c r="I1" s="519"/>
      <c r="J1" s="519"/>
      <c r="K1" s="519"/>
      <c r="L1" s="519"/>
      <c r="M1" s="519"/>
      <c r="N1" s="519"/>
      <c r="O1" s="519"/>
      <c r="P1" s="519"/>
    </row>
    <row r="2" spans="1:16" s="92" customFormat="1" ht="16.5" customHeight="1">
      <c r="A2" s="518" t="str">
        <f>公用信息!A8</f>
        <v>评估基准日：2018年11月30日</v>
      </c>
      <c r="B2" s="518"/>
      <c r="C2" s="518"/>
      <c r="D2" s="518"/>
      <c r="E2" s="518"/>
      <c r="F2" s="518"/>
      <c r="G2" s="518"/>
      <c r="H2" s="518"/>
      <c r="I2" s="518"/>
      <c r="J2" s="537"/>
      <c r="K2" s="537"/>
      <c r="L2" s="537"/>
      <c r="M2" s="537"/>
      <c r="N2" s="537"/>
      <c r="O2" s="537"/>
      <c r="P2" s="553"/>
    </row>
    <row r="3" spans="1:16" s="92" customFormat="1" ht="16.5" customHeight="1">
      <c r="A3" s="91"/>
      <c r="B3" s="91"/>
      <c r="C3" s="91"/>
      <c r="D3" s="91"/>
      <c r="E3" s="91"/>
      <c r="F3" s="91"/>
      <c r="G3" s="91"/>
      <c r="H3" s="91"/>
      <c r="I3" s="91"/>
      <c r="J3" s="157"/>
      <c r="K3" s="157"/>
      <c r="L3" s="157"/>
      <c r="M3" s="157"/>
      <c r="N3" s="157"/>
      <c r="O3" s="538" t="s">
        <v>478</v>
      </c>
      <c r="P3" s="590"/>
    </row>
    <row r="4" spans="1:16" s="92" customFormat="1" ht="16.5" customHeight="1">
      <c r="A4" s="540" t="str">
        <f>公用信息!A5</f>
        <v>被评估单位：中国劳动关系学院</v>
      </c>
      <c r="B4" s="540"/>
      <c r="C4" s="540"/>
      <c r="D4" s="540"/>
      <c r="E4" s="90"/>
      <c r="F4" s="90"/>
      <c r="G4" s="90"/>
      <c r="H4" s="90"/>
      <c r="I4" s="90"/>
      <c r="J4" s="90"/>
      <c r="K4" s="90"/>
      <c r="L4" s="90"/>
      <c r="M4" s="90"/>
      <c r="N4" s="90"/>
      <c r="O4" s="90"/>
      <c r="P4" s="101" t="s">
        <v>0</v>
      </c>
    </row>
    <row r="5" spans="1:16" s="111" customFormat="1" ht="16.5" customHeight="1">
      <c r="A5" s="549" t="s">
        <v>36</v>
      </c>
      <c r="B5" s="554" t="s">
        <v>421</v>
      </c>
      <c r="C5" s="661" t="s">
        <v>422</v>
      </c>
      <c r="D5" s="554" t="s">
        <v>423</v>
      </c>
      <c r="E5" s="554" t="s">
        <v>396</v>
      </c>
      <c r="F5" s="554" t="s">
        <v>424</v>
      </c>
      <c r="G5" s="554" t="s">
        <v>425</v>
      </c>
      <c r="H5" s="554" t="s">
        <v>426</v>
      </c>
      <c r="I5" s="554" t="s">
        <v>427</v>
      </c>
      <c r="J5" s="554" t="s">
        <v>428</v>
      </c>
      <c r="K5" s="554" t="s">
        <v>55</v>
      </c>
      <c r="L5" s="554" t="s">
        <v>51</v>
      </c>
      <c r="M5" s="554" t="s">
        <v>52</v>
      </c>
      <c r="N5" s="554" t="s">
        <v>479</v>
      </c>
      <c r="O5" s="554" t="s">
        <v>357</v>
      </c>
      <c r="P5" s="659" t="s">
        <v>27</v>
      </c>
    </row>
    <row r="6" spans="1:16" s="111" customFormat="1" ht="16.5" customHeight="1">
      <c r="A6" s="550"/>
      <c r="B6" s="555"/>
      <c r="C6" s="662"/>
      <c r="D6" s="555"/>
      <c r="E6" s="555"/>
      <c r="F6" s="555"/>
      <c r="G6" s="555"/>
      <c r="H6" s="555"/>
      <c r="I6" s="555"/>
      <c r="J6" s="555"/>
      <c r="K6" s="555"/>
      <c r="L6" s="555"/>
      <c r="M6" s="555"/>
      <c r="N6" s="555"/>
      <c r="O6" s="555"/>
      <c r="P6" s="660"/>
    </row>
    <row r="7" spans="1:16" s="92" customFormat="1" ht="16.5" customHeight="1">
      <c r="A7" s="176"/>
      <c r="B7" s="176"/>
      <c r="C7" s="220"/>
      <c r="D7" s="188"/>
      <c r="E7" s="189"/>
      <c r="F7" s="176"/>
      <c r="G7" s="176"/>
      <c r="H7" s="176"/>
      <c r="I7" s="176"/>
      <c r="J7" s="178"/>
      <c r="K7" s="328"/>
      <c r="L7" s="328"/>
      <c r="M7" s="328"/>
      <c r="N7" s="328">
        <f>M7-L7</f>
        <v>0</v>
      </c>
      <c r="O7" s="328" t="str">
        <f>IF(L7=0,"",N7/L7*100)</f>
        <v/>
      </c>
      <c r="P7" s="284"/>
    </row>
    <row r="8" spans="1:16" s="92" customFormat="1" ht="16.5" customHeight="1">
      <c r="A8" s="176"/>
      <c r="B8" s="176"/>
      <c r="C8" s="220"/>
      <c r="D8" s="188"/>
      <c r="E8" s="189"/>
      <c r="F8" s="176"/>
      <c r="G8" s="176"/>
      <c r="H8" s="176"/>
      <c r="I8" s="176"/>
      <c r="J8" s="178"/>
      <c r="K8" s="337"/>
      <c r="L8" s="328"/>
      <c r="M8" s="328"/>
      <c r="N8" s="328">
        <f t="shared" ref="N8:N29" si="0">M8-L8</f>
        <v>0</v>
      </c>
      <c r="O8" s="328" t="str">
        <f t="shared" ref="O8:O29" si="1">IF(L8=0,"",N8/L8*100)</f>
        <v/>
      </c>
      <c r="P8" s="284"/>
    </row>
    <row r="9" spans="1:16" s="92" customFormat="1" ht="16.5" customHeight="1">
      <c r="A9" s="298"/>
      <c r="B9" s="298"/>
      <c r="C9" s="220"/>
      <c r="D9" s="188"/>
      <c r="E9" s="189"/>
      <c r="F9" s="298"/>
      <c r="G9" s="298"/>
      <c r="H9" s="298"/>
      <c r="I9" s="298"/>
      <c r="J9" s="178"/>
      <c r="K9" s="337"/>
      <c r="L9" s="328"/>
      <c r="M9" s="328"/>
      <c r="N9" s="328">
        <f t="shared" si="0"/>
        <v>0</v>
      </c>
      <c r="O9" s="328" t="str">
        <f t="shared" si="1"/>
        <v/>
      </c>
      <c r="P9" s="284"/>
    </row>
    <row r="10" spans="1:16" s="92" customFormat="1" ht="16.5" customHeight="1">
      <c r="A10" s="298"/>
      <c r="B10" s="298"/>
      <c r="C10" s="220"/>
      <c r="D10" s="188"/>
      <c r="E10" s="189"/>
      <c r="F10" s="298"/>
      <c r="G10" s="298"/>
      <c r="H10" s="298"/>
      <c r="I10" s="298"/>
      <c r="J10" s="178"/>
      <c r="K10" s="337"/>
      <c r="L10" s="328"/>
      <c r="M10" s="328"/>
      <c r="N10" s="328">
        <f t="shared" si="0"/>
        <v>0</v>
      </c>
      <c r="O10" s="328" t="str">
        <f t="shared" si="1"/>
        <v/>
      </c>
      <c r="P10" s="284"/>
    </row>
    <row r="11" spans="1:16" s="92" customFormat="1" ht="16.5" customHeight="1">
      <c r="A11" s="298"/>
      <c r="B11" s="298"/>
      <c r="C11" s="220"/>
      <c r="D11" s="188"/>
      <c r="E11" s="189"/>
      <c r="F11" s="298"/>
      <c r="G11" s="298"/>
      <c r="H11" s="298"/>
      <c r="I11" s="298"/>
      <c r="J11" s="178"/>
      <c r="K11" s="337"/>
      <c r="L11" s="328"/>
      <c r="M11" s="328"/>
      <c r="N11" s="328">
        <f t="shared" si="0"/>
        <v>0</v>
      </c>
      <c r="O11" s="328" t="str">
        <f t="shared" si="1"/>
        <v/>
      </c>
      <c r="P11" s="284"/>
    </row>
    <row r="12" spans="1:16" s="92" customFormat="1" ht="16.5" customHeight="1">
      <c r="A12" s="176"/>
      <c r="B12" s="176"/>
      <c r="C12" s="220"/>
      <c r="D12" s="188"/>
      <c r="E12" s="189"/>
      <c r="F12" s="176"/>
      <c r="G12" s="176"/>
      <c r="H12" s="176"/>
      <c r="I12" s="176"/>
      <c r="J12" s="178"/>
      <c r="K12" s="328"/>
      <c r="L12" s="328"/>
      <c r="M12" s="328"/>
      <c r="N12" s="328">
        <f t="shared" si="0"/>
        <v>0</v>
      </c>
      <c r="O12" s="328" t="str">
        <f t="shared" si="1"/>
        <v/>
      </c>
      <c r="P12" s="284"/>
    </row>
    <row r="13" spans="1:16" s="92" customFormat="1" ht="16.5" customHeight="1">
      <c r="A13" s="176"/>
      <c r="B13" s="176"/>
      <c r="C13" s="220"/>
      <c r="D13" s="188"/>
      <c r="E13" s="189"/>
      <c r="F13" s="176"/>
      <c r="G13" s="176"/>
      <c r="H13" s="176"/>
      <c r="I13" s="176"/>
      <c r="J13" s="178"/>
      <c r="K13" s="328"/>
      <c r="L13" s="328"/>
      <c r="M13" s="328"/>
      <c r="N13" s="328">
        <f t="shared" si="0"/>
        <v>0</v>
      </c>
      <c r="O13" s="328" t="str">
        <f t="shared" si="1"/>
        <v/>
      </c>
      <c r="P13" s="284"/>
    </row>
    <row r="14" spans="1:16" s="92" customFormat="1" ht="16.5" customHeight="1">
      <c r="A14" s="176"/>
      <c r="B14" s="176"/>
      <c r="C14" s="220"/>
      <c r="D14" s="188"/>
      <c r="E14" s="189"/>
      <c r="F14" s="176"/>
      <c r="G14" s="176"/>
      <c r="H14" s="176"/>
      <c r="I14" s="176"/>
      <c r="J14" s="178"/>
      <c r="K14" s="328"/>
      <c r="L14" s="328"/>
      <c r="M14" s="328"/>
      <c r="N14" s="328">
        <f t="shared" si="0"/>
        <v>0</v>
      </c>
      <c r="O14" s="328" t="str">
        <f t="shared" si="1"/>
        <v/>
      </c>
      <c r="P14" s="284"/>
    </row>
    <row r="15" spans="1:16" s="92" customFormat="1" ht="16.5" customHeight="1">
      <c r="A15" s="176"/>
      <c r="B15" s="176"/>
      <c r="C15" s="220"/>
      <c r="D15" s="188"/>
      <c r="E15" s="189"/>
      <c r="F15" s="176"/>
      <c r="G15" s="176"/>
      <c r="H15" s="176"/>
      <c r="I15" s="176"/>
      <c r="J15" s="178"/>
      <c r="K15" s="328"/>
      <c r="L15" s="328"/>
      <c r="M15" s="328"/>
      <c r="N15" s="328">
        <f t="shared" si="0"/>
        <v>0</v>
      </c>
      <c r="O15" s="328" t="str">
        <f t="shared" si="1"/>
        <v/>
      </c>
      <c r="P15" s="284"/>
    </row>
    <row r="16" spans="1:16" s="92" customFormat="1" ht="16.5" customHeight="1">
      <c r="A16" s="176"/>
      <c r="B16" s="176"/>
      <c r="C16" s="220"/>
      <c r="D16" s="188"/>
      <c r="E16" s="189"/>
      <c r="F16" s="176"/>
      <c r="G16" s="176"/>
      <c r="H16" s="176"/>
      <c r="I16" s="176"/>
      <c r="J16" s="178"/>
      <c r="K16" s="328"/>
      <c r="L16" s="328"/>
      <c r="M16" s="328"/>
      <c r="N16" s="328">
        <f t="shared" si="0"/>
        <v>0</v>
      </c>
      <c r="O16" s="328" t="str">
        <f t="shared" si="1"/>
        <v/>
      </c>
      <c r="P16" s="284"/>
    </row>
    <row r="17" spans="1:16" s="92" customFormat="1" ht="16.5" customHeight="1">
      <c r="A17" s="176"/>
      <c r="B17" s="176"/>
      <c r="C17" s="220"/>
      <c r="D17" s="188"/>
      <c r="E17" s="189"/>
      <c r="F17" s="176"/>
      <c r="G17" s="176"/>
      <c r="H17" s="176"/>
      <c r="I17" s="176"/>
      <c r="J17" s="178"/>
      <c r="K17" s="328"/>
      <c r="L17" s="328"/>
      <c r="M17" s="328"/>
      <c r="N17" s="328">
        <f t="shared" si="0"/>
        <v>0</v>
      </c>
      <c r="O17" s="328" t="str">
        <f t="shared" si="1"/>
        <v/>
      </c>
      <c r="P17" s="284"/>
    </row>
    <row r="18" spans="1:16" s="92" customFormat="1" ht="16.5" customHeight="1">
      <c r="A18" s="176"/>
      <c r="B18" s="176"/>
      <c r="C18" s="220"/>
      <c r="D18" s="188"/>
      <c r="E18" s="189"/>
      <c r="F18" s="176"/>
      <c r="G18" s="176"/>
      <c r="H18" s="176"/>
      <c r="I18" s="176"/>
      <c r="J18" s="178"/>
      <c r="K18" s="328"/>
      <c r="L18" s="328"/>
      <c r="M18" s="328"/>
      <c r="N18" s="328">
        <f t="shared" si="0"/>
        <v>0</v>
      </c>
      <c r="O18" s="328" t="str">
        <f t="shared" si="1"/>
        <v/>
      </c>
      <c r="P18" s="284"/>
    </row>
    <row r="19" spans="1:16" s="92" customFormat="1" ht="16.5" customHeight="1">
      <c r="A19" s="176"/>
      <c r="B19" s="176"/>
      <c r="C19" s="220"/>
      <c r="D19" s="188"/>
      <c r="E19" s="189"/>
      <c r="F19" s="176"/>
      <c r="G19" s="176"/>
      <c r="H19" s="176"/>
      <c r="I19" s="176"/>
      <c r="J19" s="178"/>
      <c r="K19" s="328"/>
      <c r="L19" s="328"/>
      <c r="M19" s="328"/>
      <c r="N19" s="328">
        <f t="shared" si="0"/>
        <v>0</v>
      </c>
      <c r="O19" s="328" t="str">
        <f t="shared" si="1"/>
        <v/>
      </c>
      <c r="P19" s="284"/>
    </row>
    <row r="20" spans="1:16" s="92" customFormat="1" ht="16.5" customHeight="1">
      <c r="A20" s="176"/>
      <c r="B20" s="176"/>
      <c r="C20" s="220"/>
      <c r="D20" s="188"/>
      <c r="E20" s="189"/>
      <c r="F20" s="176"/>
      <c r="G20" s="176"/>
      <c r="H20" s="176"/>
      <c r="I20" s="176"/>
      <c r="J20" s="178"/>
      <c r="K20" s="328"/>
      <c r="L20" s="328"/>
      <c r="M20" s="328"/>
      <c r="N20" s="328">
        <f t="shared" si="0"/>
        <v>0</v>
      </c>
      <c r="O20" s="328" t="str">
        <f t="shared" si="1"/>
        <v/>
      </c>
      <c r="P20" s="284"/>
    </row>
    <row r="21" spans="1:16" s="92" customFormat="1" ht="16.5" customHeight="1">
      <c r="A21" s="176"/>
      <c r="B21" s="176"/>
      <c r="C21" s="220"/>
      <c r="D21" s="188"/>
      <c r="E21" s="189"/>
      <c r="F21" s="176"/>
      <c r="G21" s="176"/>
      <c r="H21" s="176"/>
      <c r="I21" s="176"/>
      <c r="J21" s="178"/>
      <c r="K21" s="328"/>
      <c r="L21" s="328"/>
      <c r="M21" s="328"/>
      <c r="N21" s="328">
        <f t="shared" si="0"/>
        <v>0</v>
      </c>
      <c r="O21" s="328" t="str">
        <f t="shared" si="1"/>
        <v/>
      </c>
      <c r="P21" s="284"/>
    </row>
    <row r="22" spans="1:16" s="92" customFormat="1" ht="16.5" customHeight="1">
      <c r="A22" s="176"/>
      <c r="B22" s="176"/>
      <c r="C22" s="220"/>
      <c r="D22" s="188"/>
      <c r="E22" s="189"/>
      <c r="F22" s="176"/>
      <c r="G22" s="176"/>
      <c r="H22" s="176"/>
      <c r="I22" s="176"/>
      <c r="J22" s="178"/>
      <c r="K22" s="328"/>
      <c r="L22" s="328"/>
      <c r="M22" s="328"/>
      <c r="N22" s="328">
        <f t="shared" si="0"/>
        <v>0</v>
      </c>
      <c r="O22" s="328" t="str">
        <f t="shared" si="1"/>
        <v/>
      </c>
      <c r="P22" s="284"/>
    </row>
    <row r="23" spans="1:16" s="92" customFormat="1" ht="16.5" customHeight="1">
      <c r="A23" s="176"/>
      <c r="B23" s="176"/>
      <c r="C23" s="220"/>
      <c r="D23" s="188"/>
      <c r="E23" s="189"/>
      <c r="F23" s="176"/>
      <c r="G23" s="176"/>
      <c r="H23" s="176"/>
      <c r="I23" s="176"/>
      <c r="J23" s="178"/>
      <c r="K23" s="328"/>
      <c r="L23" s="328"/>
      <c r="M23" s="328"/>
      <c r="N23" s="328">
        <f t="shared" si="0"/>
        <v>0</v>
      </c>
      <c r="O23" s="328" t="str">
        <f t="shared" si="1"/>
        <v/>
      </c>
      <c r="P23" s="284"/>
    </row>
    <row r="24" spans="1:16" s="92" customFormat="1" ht="16.5" customHeight="1">
      <c r="A24" s="176"/>
      <c r="B24" s="176"/>
      <c r="C24" s="220"/>
      <c r="D24" s="188"/>
      <c r="E24" s="189"/>
      <c r="F24" s="176"/>
      <c r="G24" s="176"/>
      <c r="H24" s="176"/>
      <c r="I24" s="176"/>
      <c r="J24" s="178"/>
      <c r="K24" s="328"/>
      <c r="L24" s="328"/>
      <c r="M24" s="328"/>
      <c r="N24" s="328">
        <f t="shared" si="0"/>
        <v>0</v>
      </c>
      <c r="O24" s="328" t="str">
        <f t="shared" si="1"/>
        <v/>
      </c>
      <c r="P24" s="284"/>
    </row>
    <row r="25" spans="1:16" s="92" customFormat="1" ht="16.5" customHeight="1">
      <c r="A25" s="176"/>
      <c r="B25" s="176"/>
      <c r="C25" s="220"/>
      <c r="D25" s="188"/>
      <c r="E25" s="189"/>
      <c r="F25" s="176"/>
      <c r="G25" s="176"/>
      <c r="H25" s="176"/>
      <c r="I25" s="176"/>
      <c r="J25" s="178"/>
      <c r="K25" s="328"/>
      <c r="L25" s="328"/>
      <c r="M25" s="328"/>
      <c r="N25" s="328">
        <f t="shared" si="0"/>
        <v>0</v>
      </c>
      <c r="O25" s="328" t="str">
        <f t="shared" si="1"/>
        <v/>
      </c>
      <c r="P25" s="284"/>
    </row>
    <row r="26" spans="1:16" s="92" customFormat="1" ht="16.5" customHeight="1">
      <c r="A26" s="176"/>
      <c r="B26" s="176"/>
      <c r="C26" s="220"/>
      <c r="D26" s="188"/>
      <c r="E26" s="189"/>
      <c r="F26" s="176"/>
      <c r="G26" s="176"/>
      <c r="H26" s="176"/>
      <c r="I26" s="176"/>
      <c r="J26" s="178"/>
      <c r="K26" s="328"/>
      <c r="L26" s="328"/>
      <c r="M26" s="328"/>
      <c r="N26" s="328">
        <f t="shared" si="0"/>
        <v>0</v>
      </c>
      <c r="O26" s="328" t="str">
        <f t="shared" si="1"/>
        <v/>
      </c>
      <c r="P26" s="284"/>
    </row>
    <row r="27" spans="1:16" s="92" customFormat="1" ht="16.5" customHeight="1">
      <c r="A27" s="176"/>
      <c r="B27" s="176"/>
      <c r="C27" s="220"/>
      <c r="D27" s="188"/>
      <c r="E27" s="189"/>
      <c r="F27" s="176"/>
      <c r="G27" s="176"/>
      <c r="H27" s="176"/>
      <c r="I27" s="176"/>
      <c r="J27" s="178"/>
      <c r="K27" s="328"/>
      <c r="L27" s="328"/>
      <c r="M27" s="328"/>
      <c r="N27" s="328">
        <f t="shared" si="0"/>
        <v>0</v>
      </c>
      <c r="O27" s="328" t="str">
        <f t="shared" si="1"/>
        <v/>
      </c>
      <c r="P27" s="284"/>
    </row>
    <row r="28" spans="1:16" s="92" customFormat="1" ht="16.5" customHeight="1">
      <c r="A28" s="176"/>
      <c r="B28" s="176"/>
      <c r="C28" s="220"/>
      <c r="D28" s="188"/>
      <c r="E28" s="189"/>
      <c r="F28" s="176"/>
      <c r="G28" s="176"/>
      <c r="H28" s="176"/>
      <c r="I28" s="176"/>
      <c r="J28" s="178"/>
      <c r="K28" s="328"/>
      <c r="L28" s="328"/>
      <c r="M28" s="328"/>
      <c r="N28" s="328">
        <f t="shared" si="0"/>
        <v>0</v>
      </c>
      <c r="O28" s="328" t="str">
        <f t="shared" si="1"/>
        <v/>
      </c>
      <c r="P28" s="284"/>
    </row>
    <row r="29" spans="1:16" s="92" customFormat="1" ht="18" customHeight="1">
      <c r="A29" s="546" t="s">
        <v>334</v>
      </c>
      <c r="B29" s="546"/>
      <c r="C29" s="546"/>
      <c r="D29" s="188"/>
      <c r="E29" s="189"/>
      <c r="F29" s="176"/>
      <c r="G29" s="176"/>
      <c r="H29" s="176"/>
      <c r="I29" s="176"/>
      <c r="J29" s="178"/>
      <c r="K29" s="328"/>
      <c r="L29" s="328">
        <f>SUM(L7:L28)</f>
        <v>0</v>
      </c>
      <c r="M29" s="328">
        <f>SUM(M7:M28)</f>
        <v>0</v>
      </c>
      <c r="N29" s="328">
        <f t="shared" si="0"/>
        <v>0</v>
      </c>
      <c r="O29" s="328" t="str">
        <f t="shared" si="1"/>
        <v/>
      </c>
      <c r="P29" s="284"/>
    </row>
    <row r="30" spans="1:16" s="92" customFormat="1" ht="18" customHeight="1">
      <c r="A30" s="560" t="s">
        <v>480</v>
      </c>
      <c r="B30" s="560"/>
      <c r="C30" s="560"/>
      <c r="D30" s="188"/>
      <c r="E30" s="189"/>
      <c r="F30" s="176"/>
      <c r="G30" s="176"/>
      <c r="H30" s="176"/>
      <c r="I30" s="176"/>
      <c r="J30" s="178"/>
      <c r="K30" s="328"/>
      <c r="L30" s="328"/>
      <c r="M30" s="328"/>
      <c r="N30" s="328">
        <f>M30-L30</f>
        <v>0</v>
      </c>
      <c r="O30" s="328" t="str">
        <f>IF(L30=0,"",N30/L30*100)</f>
        <v/>
      </c>
      <c r="P30" s="284"/>
    </row>
    <row r="31" spans="1:16" s="92" customFormat="1" ht="18" customHeight="1">
      <c r="A31" s="546" t="s">
        <v>334</v>
      </c>
      <c r="B31" s="546"/>
      <c r="C31" s="546"/>
      <c r="D31" s="188"/>
      <c r="E31" s="189"/>
      <c r="F31" s="176"/>
      <c r="G31" s="176"/>
      <c r="H31" s="176"/>
      <c r="I31" s="176"/>
      <c r="J31" s="178"/>
      <c r="K31" s="328"/>
      <c r="L31" s="328">
        <f>L29-L30</f>
        <v>0</v>
      </c>
      <c r="M31" s="328">
        <f>M29-M30</f>
        <v>0</v>
      </c>
      <c r="N31" s="328">
        <f>M31-L31</f>
        <v>0</v>
      </c>
      <c r="O31" s="328" t="str">
        <f>IF(L31=0,"",N31/L31*100)</f>
        <v/>
      </c>
      <c r="P31" s="284"/>
    </row>
    <row r="32" spans="1:16" s="82" customFormat="1" ht="15.75" customHeight="1">
      <c r="A32" s="194"/>
      <c r="B32" s="194"/>
      <c r="C32" s="194"/>
      <c r="D32" s="194"/>
      <c r="E32" s="194"/>
      <c r="F32" s="228"/>
      <c r="G32" s="228"/>
      <c r="H32" s="228"/>
      <c r="I32" s="228"/>
      <c r="J32" s="229"/>
      <c r="K32" s="228"/>
      <c r="L32" s="228"/>
      <c r="M32" s="228"/>
      <c r="N32" s="228"/>
      <c r="O32" s="228"/>
      <c r="P32" s="228"/>
    </row>
    <row r="33" spans="1:16" s="82" customFormat="1" ht="15.75" customHeight="1">
      <c r="A33" s="198"/>
      <c r="B33" s="199"/>
      <c r="C33" s="199"/>
      <c r="D33" s="199"/>
      <c r="E33" s="199"/>
      <c r="F33" s="199"/>
      <c r="G33" s="199"/>
      <c r="H33" s="199"/>
      <c r="I33" s="199"/>
      <c r="J33" s="199"/>
      <c r="K33" s="199"/>
      <c r="L33" s="199"/>
      <c r="M33" s="199"/>
      <c r="N33" s="199"/>
      <c r="O33" s="199"/>
      <c r="P33" s="207"/>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23">
    <mergeCell ref="A31:C31"/>
    <mergeCell ref="O3:P3"/>
    <mergeCell ref="C5:C6"/>
    <mergeCell ref="D5:D6"/>
    <mergeCell ref="L5:L6"/>
    <mergeCell ref="A30:C30"/>
    <mergeCell ref="N5:N6"/>
    <mergeCell ref="G5:G6"/>
    <mergeCell ref="A5:A6"/>
    <mergeCell ref="B5:B6"/>
    <mergeCell ref="O5:O6"/>
    <mergeCell ref="A29:C29"/>
    <mergeCell ref="I5:I6"/>
    <mergeCell ref="A1:P1"/>
    <mergeCell ref="A2:P2"/>
    <mergeCell ref="E5:E6"/>
    <mergeCell ref="F5:F6"/>
    <mergeCell ref="H5:H6"/>
    <mergeCell ref="J5:J6"/>
    <mergeCell ref="P5:P6"/>
    <mergeCell ref="A4:D4"/>
    <mergeCell ref="K5:K6"/>
    <mergeCell ref="M5:M6"/>
  </mergeCells>
  <phoneticPr fontId="8" type="noConversion"/>
  <printOptions horizontalCentered="1"/>
  <pageMargins left="0.59055118110236227" right="0.59055118110236227" top="0.86614173228346458" bottom="0.86614173228346458" header="0.47244094488188981" footer="0.59055118110236227"/>
  <pageSetup paperSize="9" scale="92"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A1:P86"/>
  <sheetViews>
    <sheetView view="pageBreakPreview" topLeftCell="A10" zoomScaleNormal="100" zoomScaleSheetLayoutView="100" workbookViewId="0">
      <selection activeCell="E12" sqref="E12"/>
    </sheetView>
  </sheetViews>
  <sheetFormatPr defaultColWidth="9" defaultRowHeight="15.75" customHeight="1"/>
  <cols>
    <col min="1" max="1" width="5.75" style="2" customWidth="1"/>
    <col min="2" max="2" width="28" style="2" customWidth="1"/>
    <col min="3" max="4" width="19.125" style="2" customWidth="1"/>
    <col min="5" max="5" width="20.25" style="2" customWidth="1"/>
    <col min="6" max="6" width="13.125" style="2" customWidth="1"/>
    <col min="7" max="16384" width="9" style="2"/>
  </cols>
  <sheetData>
    <row r="1" spans="1:16" s="15" customFormat="1" ht="30" customHeight="1">
      <c r="A1" s="519" t="s">
        <v>194</v>
      </c>
      <c r="B1" s="519"/>
      <c r="C1" s="519"/>
      <c r="D1" s="519"/>
      <c r="E1" s="519"/>
      <c r="F1" s="519"/>
    </row>
    <row r="2" spans="1:16" s="92" customFormat="1" ht="16.5" customHeight="1">
      <c r="A2" s="518" t="str">
        <f>公用信息!A8</f>
        <v>评估基准日：2018年11月30日</v>
      </c>
      <c r="B2" s="518"/>
      <c r="C2" s="518"/>
      <c r="D2" s="537"/>
      <c r="E2" s="537"/>
      <c r="F2" s="537"/>
      <c r="G2" s="90"/>
      <c r="H2" s="90"/>
      <c r="I2" s="90"/>
      <c r="J2" s="90"/>
      <c r="K2" s="90"/>
      <c r="L2" s="90"/>
      <c r="M2" s="90"/>
      <c r="N2" s="90"/>
      <c r="O2" s="90"/>
    </row>
    <row r="3" spans="1:16" s="92" customFormat="1" ht="16.5" customHeight="1">
      <c r="A3" s="91"/>
      <c r="B3" s="91"/>
      <c r="C3" s="91"/>
      <c r="D3" s="157"/>
      <c r="E3" s="157"/>
      <c r="F3" s="155" t="s">
        <v>474</v>
      </c>
      <c r="G3" s="90"/>
      <c r="H3" s="90"/>
      <c r="I3" s="90"/>
      <c r="J3" s="90"/>
      <c r="K3" s="90"/>
      <c r="L3" s="90"/>
      <c r="M3" s="90"/>
      <c r="N3" s="90"/>
      <c r="O3" s="90"/>
    </row>
    <row r="4" spans="1:16" s="92" customFormat="1" ht="16.5" customHeight="1">
      <c r="A4" s="540" t="str">
        <f>公用信息!A5</f>
        <v>被评估单位：中国劳动关系学院</v>
      </c>
      <c r="B4" s="540"/>
      <c r="C4" s="540"/>
      <c r="D4" s="90"/>
      <c r="E4" s="90"/>
      <c r="F4" s="156" t="s">
        <v>291</v>
      </c>
      <c r="G4" s="90"/>
      <c r="H4" s="90"/>
      <c r="I4" s="90"/>
      <c r="J4" s="90"/>
      <c r="K4" s="90"/>
      <c r="L4" s="90"/>
      <c r="M4" s="90"/>
      <c r="N4" s="90"/>
      <c r="O4" s="90"/>
    </row>
    <row r="5" spans="1:16" s="93" customFormat="1" ht="16.5" customHeight="1">
      <c r="A5" s="209" t="s">
        <v>356</v>
      </c>
      <c r="B5" s="209" t="s">
        <v>247</v>
      </c>
      <c r="C5" s="209" t="s">
        <v>51</v>
      </c>
      <c r="D5" s="209" t="s">
        <v>52</v>
      </c>
      <c r="E5" s="209" t="s">
        <v>321</v>
      </c>
      <c r="F5" s="209" t="s">
        <v>357</v>
      </c>
      <c r="G5" s="245"/>
      <c r="H5" s="245"/>
      <c r="I5" s="245"/>
      <c r="J5" s="245"/>
      <c r="K5" s="245"/>
      <c r="L5" s="245"/>
      <c r="M5" s="245"/>
      <c r="N5" s="245"/>
      <c r="O5" s="245"/>
      <c r="P5" s="266"/>
    </row>
    <row r="6" spans="1:16" s="92" customFormat="1" ht="16.5" customHeight="1">
      <c r="A6" s="209" t="s">
        <v>475</v>
      </c>
      <c r="B6" s="225" t="s">
        <v>476</v>
      </c>
      <c r="C6" s="328">
        <f>'4-7-1在建（土建）'!I30</f>
        <v>0</v>
      </c>
      <c r="D6" s="328">
        <f>'4-7-1在建（土建）'!J30</f>
        <v>0</v>
      </c>
      <c r="E6" s="328">
        <f>D6-C6</f>
        <v>0</v>
      </c>
      <c r="F6" s="328" t="str">
        <f>IF(C6=0,"",E6/C6*100)</f>
        <v/>
      </c>
      <c r="G6" s="179"/>
      <c r="H6" s="179"/>
      <c r="I6" s="179"/>
      <c r="J6" s="179"/>
      <c r="K6" s="179"/>
      <c r="L6" s="179"/>
      <c r="M6" s="179"/>
      <c r="N6" s="179"/>
      <c r="O6" s="179"/>
      <c r="P6" s="196"/>
    </row>
    <row r="7" spans="1:16" s="92" customFormat="1" ht="16.5" customHeight="1">
      <c r="A7" s="209" t="s">
        <v>229</v>
      </c>
      <c r="B7" s="225" t="s">
        <v>477</v>
      </c>
      <c r="C7" s="328">
        <f>'4-7-2在建（设备）'!K30</f>
        <v>0</v>
      </c>
      <c r="D7" s="328">
        <f>'4-7-2在建（设备）'!O30</f>
        <v>0</v>
      </c>
      <c r="E7" s="328">
        <f>D7-C7</f>
        <v>0</v>
      </c>
      <c r="F7" s="328" t="str">
        <f>IF(C7=0,"",E7/C7*100)</f>
        <v/>
      </c>
      <c r="G7" s="179"/>
      <c r="H7" s="179"/>
      <c r="I7" s="179"/>
      <c r="J7" s="179"/>
      <c r="K7" s="179"/>
      <c r="L7" s="179"/>
      <c r="M7" s="179"/>
      <c r="N7" s="179"/>
      <c r="O7" s="179"/>
      <c r="P7" s="196"/>
    </row>
    <row r="8" spans="1:16" s="92" customFormat="1" ht="16.5" customHeight="1">
      <c r="A8" s="209"/>
      <c r="B8" s="226"/>
      <c r="C8" s="328"/>
      <c r="D8" s="328"/>
      <c r="E8" s="328">
        <f>D8-C8</f>
        <v>0</v>
      </c>
      <c r="F8" s="328" t="str">
        <f>IF(C8=0,"",E8/C8*100)</f>
        <v/>
      </c>
      <c r="G8" s="179"/>
      <c r="H8" s="179"/>
      <c r="I8" s="179"/>
      <c r="J8" s="179"/>
      <c r="K8" s="179"/>
      <c r="L8" s="179"/>
      <c r="M8" s="179"/>
      <c r="N8" s="179"/>
      <c r="O8" s="179"/>
      <c r="P8" s="196"/>
    </row>
    <row r="9" spans="1:16" s="92" customFormat="1" ht="16.5" customHeight="1">
      <c r="A9" s="209"/>
      <c r="B9" s="226"/>
      <c r="C9" s="328"/>
      <c r="D9" s="328"/>
      <c r="E9" s="328">
        <f>D9-C9</f>
        <v>0</v>
      </c>
      <c r="F9" s="328" t="str">
        <f>IF(C9=0,"",E9/C9*100)</f>
        <v/>
      </c>
      <c r="G9" s="179"/>
      <c r="H9" s="179"/>
      <c r="I9" s="179"/>
      <c r="J9" s="179"/>
      <c r="K9" s="179"/>
      <c r="L9" s="179"/>
      <c r="M9" s="179"/>
      <c r="N9" s="179"/>
      <c r="O9" s="179"/>
      <c r="P9" s="196"/>
    </row>
    <row r="10" spans="1:16" s="92" customFormat="1" ht="16.5" customHeight="1">
      <c r="A10" s="209"/>
      <c r="B10" s="226"/>
      <c r="C10" s="328"/>
      <c r="D10" s="328"/>
      <c r="E10" s="328"/>
      <c r="F10" s="328"/>
      <c r="G10" s="179"/>
      <c r="H10" s="179"/>
      <c r="I10" s="179"/>
      <c r="J10" s="179"/>
      <c r="K10" s="179"/>
      <c r="L10" s="179"/>
      <c r="M10" s="179"/>
      <c r="N10" s="179"/>
      <c r="O10" s="179"/>
      <c r="P10" s="196"/>
    </row>
    <row r="11" spans="1:16" s="92" customFormat="1" ht="16.5" customHeight="1">
      <c r="A11" s="209"/>
      <c r="B11" s="226"/>
      <c r="C11" s="328"/>
      <c r="D11" s="328"/>
      <c r="E11" s="328"/>
      <c r="F11" s="328"/>
      <c r="G11" s="179"/>
      <c r="H11" s="179"/>
      <c r="I11" s="179"/>
      <c r="J11" s="179"/>
      <c r="K11" s="179"/>
      <c r="L11" s="179"/>
      <c r="M11" s="179"/>
      <c r="N11" s="179"/>
      <c r="O11" s="179"/>
      <c r="P11" s="196"/>
    </row>
    <row r="12" spans="1:16" s="92" customFormat="1" ht="16.5" customHeight="1">
      <c r="A12" s="209"/>
      <c r="B12" s="226"/>
      <c r="C12" s="328"/>
      <c r="D12" s="328"/>
      <c r="E12" s="328"/>
      <c r="F12" s="328"/>
      <c r="G12" s="179"/>
      <c r="H12" s="179"/>
      <c r="I12" s="179"/>
      <c r="J12" s="179"/>
      <c r="K12" s="179"/>
      <c r="L12" s="179"/>
      <c r="M12" s="179"/>
      <c r="N12" s="179"/>
      <c r="O12" s="179"/>
      <c r="P12" s="196"/>
    </row>
    <row r="13" spans="1:16" s="92" customFormat="1" ht="16.5" customHeight="1">
      <c r="A13" s="209"/>
      <c r="B13" s="226"/>
      <c r="C13" s="328"/>
      <c r="D13" s="328"/>
      <c r="E13" s="328"/>
      <c r="F13" s="328"/>
      <c r="G13" s="179"/>
      <c r="H13" s="179"/>
      <c r="I13" s="179"/>
      <c r="J13" s="179"/>
      <c r="K13" s="179"/>
      <c r="L13" s="179"/>
      <c r="M13" s="179"/>
      <c r="N13" s="179"/>
      <c r="O13" s="179"/>
      <c r="P13" s="196"/>
    </row>
    <row r="14" spans="1:16" s="92" customFormat="1" ht="16.5" customHeight="1">
      <c r="A14" s="209"/>
      <c r="B14" s="226"/>
      <c r="C14" s="328"/>
      <c r="D14" s="328"/>
      <c r="E14" s="328"/>
      <c r="F14" s="328"/>
      <c r="G14" s="179"/>
      <c r="H14" s="179"/>
      <c r="I14" s="179"/>
      <c r="J14" s="179"/>
      <c r="K14" s="179"/>
      <c r="L14" s="179"/>
      <c r="M14" s="179"/>
      <c r="N14" s="179"/>
      <c r="O14" s="179"/>
      <c r="P14" s="196"/>
    </row>
    <row r="15" spans="1:16" s="92" customFormat="1" ht="16.5" customHeight="1">
      <c r="A15" s="209"/>
      <c r="B15" s="226"/>
      <c r="C15" s="328"/>
      <c r="D15" s="328"/>
      <c r="E15" s="328"/>
      <c r="F15" s="328"/>
      <c r="G15" s="179"/>
      <c r="H15" s="179"/>
      <c r="I15" s="179"/>
      <c r="J15" s="179"/>
      <c r="K15" s="179"/>
      <c r="L15" s="179"/>
      <c r="M15" s="179"/>
      <c r="N15" s="179"/>
      <c r="O15" s="179"/>
      <c r="P15" s="196"/>
    </row>
    <row r="16" spans="1:16" s="92" customFormat="1" ht="16.5" customHeight="1">
      <c r="A16" s="209"/>
      <c r="B16" s="226"/>
      <c r="C16" s="328"/>
      <c r="D16" s="328"/>
      <c r="E16" s="328"/>
      <c r="F16" s="328"/>
      <c r="G16" s="179"/>
      <c r="H16" s="179"/>
      <c r="I16" s="179"/>
      <c r="J16" s="179"/>
      <c r="K16" s="179"/>
      <c r="L16" s="179"/>
      <c r="M16" s="179"/>
      <c r="N16" s="179"/>
      <c r="O16" s="179"/>
      <c r="P16" s="196"/>
    </row>
    <row r="17" spans="1:16" s="92" customFormat="1" ht="16.5" customHeight="1">
      <c r="A17" s="209"/>
      <c r="B17" s="226"/>
      <c r="C17" s="328"/>
      <c r="D17" s="328"/>
      <c r="E17" s="328"/>
      <c r="F17" s="328"/>
      <c r="G17" s="179"/>
      <c r="H17" s="179"/>
      <c r="I17" s="179"/>
      <c r="J17" s="179"/>
      <c r="K17" s="179"/>
      <c r="L17" s="179"/>
      <c r="M17" s="179"/>
      <c r="N17" s="179"/>
      <c r="O17" s="179"/>
      <c r="P17" s="196"/>
    </row>
    <row r="18" spans="1:16" s="92" customFormat="1" ht="16.5" customHeight="1">
      <c r="A18" s="209"/>
      <c r="B18" s="226"/>
      <c r="C18" s="328"/>
      <c r="D18" s="328"/>
      <c r="E18" s="328"/>
      <c r="F18" s="328"/>
      <c r="G18" s="179"/>
      <c r="H18" s="179"/>
      <c r="I18" s="179"/>
      <c r="J18" s="179"/>
      <c r="K18" s="179"/>
      <c r="L18" s="179"/>
      <c r="M18" s="179"/>
      <c r="N18" s="179"/>
      <c r="O18" s="179"/>
      <c r="P18" s="196"/>
    </row>
    <row r="19" spans="1:16" s="92" customFormat="1" ht="16.5" customHeight="1">
      <c r="A19" s="209"/>
      <c r="B19" s="226"/>
      <c r="C19" s="328"/>
      <c r="D19" s="328"/>
      <c r="E19" s="328"/>
      <c r="F19" s="328"/>
      <c r="G19" s="179"/>
      <c r="H19" s="179"/>
      <c r="I19" s="179"/>
      <c r="J19" s="179"/>
      <c r="K19" s="179"/>
      <c r="L19" s="179"/>
      <c r="M19" s="179"/>
      <c r="N19" s="179"/>
      <c r="O19" s="179"/>
      <c r="P19" s="196"/>
    </row>
    <row r="20" spans="1:16" s="92" customFormat="1" ht="16.5" customHeight="1">
      <c r="A20" s="209"/>
      <c r="B20" s="227"/>
      <c r="C20" s="328"/>
      <c r="D20" s="328"/>
      <c r="E20" s="328"/>
      <c r="F20" s="328"/>
      <c r="G20" s="179"/>
      <c r="H20" s="179"/>
      <c r="I20" s="179"/>
      <c r="J20" s="179"/>
      <c r="K20" s="179"/>
      <c r="L20" s="179"/>
      <c r="M20" s="179"/>
      <c r="N20" s="179"/>
      <c r="O20" s="179"/>
      <c r="P20" s="196"/>
    </row>
    <row r="21" spans="1:16" s="92" customFormat="1" ht="16.5" customHeight="1">
      <c r="A21" s="209"/>
      <c r="B21" s="226"/>
      <c r="C21" s="328"/>
      <c r="D21" s="328"/>
      <c r="E21" s="328"/>
      <c r="F21" s="328"/>
      <c r="G21" s="179"/>
      <c r="H21" s="179"/>
      <c r="I21" s="179"/>
      <c r="J21" s="179"/>
      <c r="K21" s="179"/>
      <c r="L21" s="179"/>
      <c r="M21" s="179"/>
      <c r="N21" s="179"/>
      <c r="O21" s="179"/>
      <c r="P21" s="196"/>
    </row>
    <row r="22" spans="1:16" s="92" customFormat="1" ht="16.5" customHeight="1">
      <c r="A22" s="209"/>
      <c r="B22" s="227"/>
      <c r="C22" s="328"/>
      <c r="D22" s="328"/>
      <c r="E22" s="328"/>
      <c r="F22" s="328"/>
      <c r="G22" s="179"/>
      <c r="H22" s="179"/>
      <c r="I22" s="179"/>
      <c r="J22" s="179"/>
      <c r="K22" s="179"/>
      <c r="L22" s="179"/>
      <c r="M22" s="179"/>
      <c r="N22" s="179"/>
      <c r="O22" s="179"/>
      <c r="P22" s="196"/>
    </row>
    <row r="23" spans="1:16" s="92" customFormat="1" ht="16.5" customHeight="1">
      <c r="A23" s="209"/>
      <c r="B23" s="226"/>
      <c r="C23" s="328"/>
      <c r="D23" s="328"/>
      <c r="E23" s="328"/>
      <c r="F23" s="328"/>
      <c r="G23" s="179"/>
      <c r="H23" s="179"/>
      <c r="I23" s="179"/>
      <c r="J23" s="179"/>
      <c r="K23" s="179"/>
      <c r="L23" s="179"/>
      <c r="M23" s="179"/>
      <c r="N23" s="179"/>
      <c r="O23" s="179"/>
      <c r="P23" s="196"/>
    </row>
    <row r="24" spans="1:16" s="92" customFormat="1" ht="16.5" customHeight="1">
      <c r="A24" s="209"/>
      <c r="B24" s="227"/>
      <c r="C24" s="328"/>
      <c r="D24" s="328"/>
      <c r="E24" s="328"/>
      <c r="F24" s="328"/>
      <c r="G24" s="179"/>
      <c r="H24" s="179"/>
      <c r="I24" s="179"/>
      <c r="J24" s="179"/>
      <c r="K24" s="179"/>
      <c r="L24" s="179"/>
      <c r="M24" s="179"/>
      <c r="N24" s="179"/>
      <c r="O24" s="179"/>
      <c r="P24" s="196"/>
    </row>
    <row r="25" spans="1:16" s="92" customFormat="1" ht="16.5" customHeight="1">
      <c r="A25" s="543" t="s">
        <v>824</v>
      </c>
      <c r="B25" s="544"/>
      <c r="C25" s="328">
        <f>SUM(C6:C24)</f>
        <v>0</v>
      </c>
      <c r="D25" s="328">
        <f>SUM(D6:D24)</f>
        <v>0</v>
      </c>
      <c r="E25" s="328">
        <f>D25-C25</f>
        <v>0</v>
      </c>
      <c r="F25" s="328" t="str">
        <f>IF(C25=0,"",E25/C25*100)</f>
        <v/>
      </c>
      <c r="G25" s="179"/>
      <c r="H25" s="179"/>
      <c r="I25" s="179"/>
      <c r="J25" s="179"/>
      <c r="K25" s="179"/>
      <c r="L25" s="179"/>
      <c r="M25" s="179"/>
      <c r="N25" s="179"/>
      <c r="O25" s="179"/>
      <c r="P25" s="196"/>
    </row>
    <row r="26" spans="1:16" s="92" customFormat="1" ht="16.5" customHeight="1">
      <c r="A26" s="543" t="s">
        <v>74</v>
      </c>
      <c r="B26" s="544"/>
      <c r="C26" s="328"/>
      <c r="D26" s="328"/>
      <c r="E26" s="328">
        <f>D26-C26</f>
        <v>0</v>
      </c>
      <c r="F26" s="328" t="str">
        <f>IF(C26=0,"",E26/C26*100)</f>
        <v/>
      </c>
      <c r="G26" s="179"/>
      <c r="H26" s="179"/>
      <c r="I26" s="179"/>
      <c r="J26" s="179"/>
      <c r="K26" s="179"/>
      <c r="L26" s="179"/>
      <c r="M26" s="179"/>
      <c r="N26" s="179"/>
      <c r="O26" s="179"/>
      <c r="P26" s="196"/>
    </row>
    <row r="27" spans="1:16" s="92" customFormat="1" ht="16.5" customHeight="1">
      <c r="A27" s="543" t="s">
        <v>824</v>
      </c>
      <c r="B27" s="544"/>
      <c r="C27" s="328">
        <f>C25-C26</f>
        <v>0</v>
      </c>
      <c r="D27" s="328">
        <f>D25-D26</f>
        <v>0</v>
      </c>
      <c r="E27" s="328">
        <f>D27-C27</f>
        <v>0</v>
      </c>
      <c r="F27" s="328" t="str">
        <f>IF(C27=0,"",E27/C27*100)</f>
        <v/>
      </c>
      <c r="G27" s="179"/>
      <c r="H27" s="179"/>
      <c r="I27" s="179"/>
      <c r="J27" s="179"/>
      <c r="K27" s="179"/>
      <c r="L27" s="179"/>
      <c r="M27" s="179"/>
      <c r="N27" s="179"/>
      <c r="O27" s="179"/>
      <c r="P27" s="196"/>
    </row>
    <row r="28" spans="1:16" s="92" customFormat="1" ht="15.75" customHeight="1">
      <c r="A28" s="179"/>
      <c r="B28" s="179"/>
      <c r="C28" s="179"/>
      <c r="D28" s="179"/>
      <c r="E28" s="179"/>
      <c r="F28" s="156" t="s">
        <v>674</v>
      </c>
      <c r="G28" s="179"/>
      <c r="H28" s="179"/>
      <c r="I28" s="179"/>
      <c r="J28" s="179"/>
      <c r="K28" s="179"/>
      <c r="L28" s="179"/>
      <c r="M28" s="179"/>
      <c r="N28" s="179"/>
      <c r="O28" s="179"/>
      <c r="P28" s="19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6">
    <mergeCell ref="A26:B26"/>
    <mergeCell ref="A27:B27"/>
    <mergeCell ref="A1:F1"/>
    <mergeCell ref="A2:F2"/>
    <mergeCell ref="A4:C4"/>
    <mergeCell ref="A25:B25"/>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P88"/>
  <sheetViews>
    <sheetView view="pageBreakPreview" topLeftCell="A13" zoomScaleNormal="100" zoomScaleSheetLayoutView="100" workbookViewId="0">
      <selection activeCell="I28" sqref="I28"/>
    </sheetView>
  </sheetViews>
  <sheetFormatPr defaultColWidth="9" defaultRowHeight="15.75" customHeight="1"/>
  <cols>
    <col min="1" max="1" width="5.375" style="2" customWidth="1"/>
    <col min="2" max="2" width="15.375" style="2" customWidth="1"/>
    <col min="3" max="3" width="9" style="2"/>
    <col min="4" max="4" width="13" style="2" customWidth="1"/>
    <col min="5" max="5" width="11" style="2" customWidth="1"/>
    <col min="6" max="6" width="12.25" style="2" customWidth="1"/>
    <col min="7" max="8" width="9" style="2"/>
    <col min="9" max="9" width="11" style="2" customWidth="1"/>
    <col min="10" max="10" width="10.625" style="2" customWidth="1"/>
    <col min="11" max="11" width="8.75" style="2" customWidth="1"/>
    <col min="12" max="12" width="7.25" style="2" customWidth="1"/>
    <col min="13" max="13" width="8.875" style="2" customWidth="1"/>
    <col min="14" max="16384" width="9" style="2"/>
  </cols>
  <sheetData>
    <row r="1" spans="1:16" s="15" customFormat="1" ht="30" customHeight="1">
      <c r="A1" s="519" t="s">
        <v>193</v>
      </c>
      <c r="B1" s="519"/>
      <c r="C1" s="519"/>
      <c r="D1" s="519"/>
      <c r="E1" s="519"/>
      <c r="F1" s="519"/>
      <c r="G1" s="519"/>
      <c r="H1" s="519"/>
      <c r="I1" s="519"/>
      <c r="J1" s="519"/>
      <c r="K1" s="519"/>
      <c r="L1" s="519"/>
      <c r="M1" s="519"/>
    </row>
    <row r="2" spans="1:16" s="92" customFormat="1" ht="16.5" customHeight="1">
      <c r="A2" s="518" t="str">
        <f>公用信息!A8</f>
        <v>评估基准日：2018年11月30日</v>
      </c>
      <c r="B2" s="518"/>
      <c r="C2" s="518"/>
      <c r="D2" s="518"/>
      <c r="E2" s="537"/>
      <c r="F2" s="537"/>
      <c r="G2" s="537"/>
      <c r="H2" s="537"/>
      <c r="I2" s="537"/>
      <c r="J2" s="537"/>
      <c r="K2" s="537"/>
      <c r="L2" s="537"/>
      <c r="M2" s="537"/>
      <c r="N2" s="90"/>
      <c r="O2" s="90"/>
    </row>
    <row r="3" spans="1:16" s="92" customFormat="1" ht="16.5" customHeight="1">
      <c r="A3" s="91"/>
      <c r="B3" s="91"/>
      <c r="C3" s="91"/>
      <c r="D3" s="91"/>
      <c r="E3" s="157"/>
      <c r="F3" s="157"/>
      <c r="G3" s="157"/>
      <c r="H3" s="157"/>
      <c r="I3" s="157"/>
      <c r="J3" s="157"/>
      <c r="K3" s="157"/>
      <c r="L3" s="157"/>
      <c r="M3" s="155" t="s">
        <v>466</v>
      </c>
      <c r="N3" s="90"/>
      <c r="O3" s="90"/>
    </row>
    <row r="4" spans="1:16" s="92" customFormat="1" ht="16.5" customHeight="1">
      <c r="A4" s="540" t="str">
        <f>公用信息!A5</f>
        <v>被评估单位：中国劳动关系学院</v>
      </c>
      <c r="B4" s="540"/>
      <c r="C4" s="540"/>
      <c r="D4" s="540"/>
      <c r="E4" s="90"/>
      <c r="F4" s="90"/>
      <c r="G4" s="90"/>
      <c r="H4" s="90"/>
      <c r="I4" s="90"/>
      <c r="J4" s="90"/>
      <c r="K4" s="90"/>
      <c r="L4" s="90"/>
      <c r="M4" s="156" t="s">
        <v>291</v>
      </c>
      <c r="N4" s="90"/>
      <c r="O4" s="90"/>
    </row>
    <row r="5" spans="1:16" s="93" customFormat="1" ht="16.5" customHeight="1">
      <c r="A5" s="176" t="s">
        <v>36</v>
      </c>
      <c r="B5" s="176" t="s">
        <v>458</v>
      </c>
      <c r="C5" s="224" t="s">
        <v>467</v>
      </c>
      <c r="D5" s="268" t="s">
        <v>468</v>
      </c>
      <c r="E5" s="176" t="s">
        <v>469</v>
      </c>
      <c r="F5" s="176" t="s">
        <v>470</v>
      </c>
      <c r="G5" s="176" t="s">
        <v>471</v>
      </c>
      <c r="H5" s="176" t="s">
        <v>472</v>
      </c>
      <c r="I5" s="285" t="s">
        <v>51</v>
      </c>
      <c r="J5" s="285" t="s">
        <v>52</v>
      </c>
      <c r="K5" s="285" t="s">
        <v>321</v>
      </c>
      <c r="L5" s="285" t="s">
        <v>357</v>
      </c>
      <c r="M5" s="176" t="s">
        <v>331</v>
      </c>
      <c r="N5" s="245"/>
      <c r="O5" s="245"/>
      <c r="P5" s="266"/>
    </row>
    <row r="6" spans="1:16" s="92" customFormat="1" ht="16.5" customHeight="1">
      <c r="A6" s="176"/>
      <c r="B6" s="188"/>
      <c r="C6" s="269"/>
      <c r="D6" s="270"/>
      <c r="E6" s="189"/>
      <c r="F6" s="175"/>
      <c r="G6" s="176"/>
      <c r="H6" s="176"/>
      <c r="I6" s="328"/>
      <c r="J6" s="328"/>
      <c r="K6" s="328">
        <f>J6-I6</f>
        <v>0</v>
      </c>
      <c r="L6" s="328" t="str">
        <f>IF(I6=0,"",K6/I6*100)</f>
        <v/>
      </c>
      <c r="M6" s="191"/>
      <c r="N6" s="179"/>
      <c r="O6" s="179"/>
      <c r="P6" s="196"/>
    </row>
    <row r="7" spans="1:16" s="92" customFormat="1" ht="16.5" customHeight="1">
      <c r="A7" s="176"/>
      <c r="B7" s="188"/>
      <c r="C7" s="188"/>
      <c r="D7" s="188"/>
      <c r="E7" s="189"/>
      <c r="F7" s="175"/>
      <c r="G7" s="176"/>
      <c r="H7" s="176"/>
      <c r="I7" s="328"/>
      <c r="J7" s="328"/>
      <c r="K7" s="328">
        <f t="shared" ref="K7:K27" si="0">J7-I7</f>
        <v>0</v>
      </c>
      <c r="L7" s="328" t="str">
        <f t="shared" ref="L7:L27" si="1">IF(I7=0,"",K7/I7*100)</f>
        <v/>
      </c>
      <c r="M7" s="191"/>
      <c r="N7" s="179"/>
      <c r="O7" s="179"/>
      <c r="P7" s="196"/>
    </row>
    <row r="8" spans="1:16" s="92" customFormat="1" ht="16.5" customHeight="1">
      <c r="A8" s="176"/>
      <c r="B8" s="188"/>
      <c r="C8" s="188"/>
      <c r="D8" s="188"/>
      <c r="E8" s="189"/>
      <c r="F8" s="175"/>
      <c r="G8" s="176"/>
      <c r="H8" s="176"/>
      <c r="I8" s="328"/>
      <c r="J8" s="328"/>
      <c r="K8" s="328">
        <f t="shared" si="0"/>
        <v>0</v>
      </c>
      <c r="L8" s="328" t="str">
        <f t="shared" si="1"/>
        <v/>
      </c>
      <c r="M8" s="191"/>
      <c r="N8" s="179"/>
      <c r="O8" s="179"/>
      <c r="P8" s="196"/>
    </row>
    <row r="9" spans="1:16" s="92" customFormat="1" ht="16.5" customHeight="1">
      <c r="A9" s="298"/>
      <c r="B9" s="188"/>
      <c r="C9" s="188"/>
      <c r="D9" s="188"/>
      <c r="E9" s="189"/>
      <c r="F9" s="175"/>
      <c r="G9" s="298"/>
      <c r="H9" s="298"/>
      <c r="I9" s="328"/>
      <c r="J9" s="328"/>
      <c r="K9" s="328">
        <f t="shared" si="0"/>
        <v>0</v>
      </c>
      <c r="L9" s="328" t="str">
        <f t="shared" si="1"/>
        <v/>
      </c>
      <c r="M9" s="191"/>
      <c r="N9" s="179"/>
      <c r="O9" s="179"/>
      <c r="P9" s="196"/>
    </row>
    <row r="10" spans="1:16" s="92" customFormat="1" ht="16.5" customHeight="1">
      <c r="A10" s="298"/>
      <c r="B10" s="188"/>
      <c r="C10" s="188"/>
      <c r="D10" s="188"/>
      <c r="E10" s="189"/>
      <c r="F10" s="175"/>
      <c r="G10" s="298"/>
      <c r="H10" s="298"/>
      <c r="I10" s="328"/>
      <c r="J10" s="328"/>
      <c r="K10" s="328">
        <f t="shared" si="0"/>
        <v>0</v>
      </c>
      <c r="L10" s="328" t="str">
        <f t="shared" si="1"/>
        <v/>
      </c>
      <c r="M10" s="191"/>
      <c r="N10" s="179"/>
      <c r="O10" s="179"/>
      <c r="P10" s="196"/>
    </row>
    <row r="11" spans="1:16" s="92" customFormat="1" ht="16.5" customHeight="1">
      <c r="A11" s="176"/>
      <c r="B11" s="188"/>
      <c r="C11" s="188"/>
      <c r="D11" s="188"/>
      <c r="E11" s="189"/>
      <c r="F11" s="175"/>
      <c r="G11" s="176"/>
      <c r="H11" s="176"/>
      <c r="I11" s="328"/>
      <c r="J11" s="328"/>
      <c r="K11" s="328">
        <f t="shared" si="0"/>
        <v>0</v>
      </c>
      <c r="L11" s="328" t="str">
        <f t="shared" si="1"/>
        <v/>
      </c>
      <c r="M11" s="191"/>
      <c r="N11" s="179"/>
      <c r="O11" s="179"/>
      <c r="P11" s="196"/>
    </row>
    <row r="12" spans="1:16" s="92" customFormat="1" ht="16.5" customHeight="1">
      <c r="A12" s="176"/>
      <c r="B12" s="188"/>
      <c r="C12" s="188"/>
      <c r="D12" s="188"/>
      <c r="E12" s="189"/>
      <c r="F12" s="175"/>
      <c r="G12" s="176"/>
      <c r="H12" s="176"/>
      <c r="I12" s="328"/>
      <c r="J12" s="328"/>
      <c r="K12" s="328">
        <f t="shared" si="0"/>
        <v>0</v>
      </c>
      <c r="L12" s="328" t="str">
        <f t="shared" si="1"/>
        <v/>
      </c>
      <c r="M12" s="191"/>
      <c r="N12" s="179"/>
      <c r="O12" s="179"/>
      <c r="P12" s="196"/>
    </row>
    <row r="13" spans="1:16" s="92" customFormat="1" ht="16.5" customHeight="1">
      <c r="A13" s="176"/>
      <c r="B13" s="188"/>
      <c r="C13" s="188"/>
      <c r="D13" s="188"/>
      <c r="E13" s="189"/>
      <c r="F13" s="175"/>
      <c r="G13" s="176"/>
      <c r="H13" s="176"/>
      <c r="I13" s="328"/>
      <c r="J13" s="328"/>
      <c r="K13" s="328">
        <f t="shared" si="0"/>
        <v>0</v>
      </c>
      <c r="L13" s="328" t="str">
        <f t="shared" si="1"/>
        <v/>
      </c>
      <c r="M13" s="191"/>
      <c r="N13" s="179"/>
      <c r="O13" s="179"/>
      <c r="P13" s="196"/>
    </row>
    <row r="14" spans="1:16" s="92" customFormat="1" ht="16.5" customHeight="1">
      <c r="A14" s="176"/>
      <c r="B14" s="188"/>
      <c r="C14" s="188"/>
      <c r="D14" s="188"/>
      <c r="E14" s="189"/>
      <c r="F14" s="175"/>
      <c r="G14" s="176"/>
      <c r="H14" s="176"/>
      <c r="I14" s="328"/>
      <c r="J14" s="328"/>
      <c r="K14" s="328">
        <f t="shared" si="0"/>
        <v>0</v>
      </c>
      <c r="L14" s="328" t="str">
        <f t="shared" si="1"/>
        <v/>
      </c>
      <c r="M14" s="191"/>
      <c r="N14" s="179"/>
      <c r="O14" s="179"/>
      <c r="P14" s="196"/>
    </row>
    <row r="15" spans="1:16" s="92" customFormat="1" ht="16.5" customHeight="1">
      <c r="A15" s="176"/>
      <c r="B15" s="188"/>
      <c r="C15" s="188"/>
      <c r="D15" s="188"/>
      <c r="E15" s="189"/>
      <c r="F15" s="175"/>
      <c r="G15" s="176"/>
      <c r="H15" s="176"/>
      <c r="I15" s="328"/>
      <c r="J15" s="328"/>
      <c r="K15" s="328">
        <f t="shared" si="0"/>
        <v>0</v>
      </c>
      <c r="L15" s="328" t="str">
        <f t="shared" si="1"/>
        <v/>
      </c>
      <c r="M15" s="191"/>
      <c r="N15" s="179"/>
      <c r="O15" s="179"/>
      <c r="P15" s="196"/>
    </row>
    <row r="16" spans="1:16" s="92" customFormat="1" ht="16.5" customHeight="1">
      <c r="A16" s="176"/>
      <c r="B16" s="188"/>
      <c r="C16" s="188"/>
      <c r="D16" s="188"/>
      <c r="E16" s="189"/>
      <c r="F16" s="175"/>
      <c r="G16" s="176"/>
      <c r="H16" s="176"/>
      <c r="I16" s="328"/>
      <c r="J16" s="328"/>
      <c r="K16" s="328">
        <f t="shared" si="0"/>
        <v>0</v>
      </c>
      <c r="L16" s="328" t="str">
        <f t="shared" si="1"/>
        <v/>
      </c>
      <c r="M16" s="191"/>
      <c r="N16" s="179"/>
      <c r="O16" s="179"/>
      <c r="P16" s="196"/>
    </row>
    <row r="17" spans="1:16" s="92" customFormat="1" ht="16.5" customHeight="1">
      <c r="A17" s="176"/>
      <c r="B17" s="188"/>
      <c r="C17" s="188"/>
      <c r="D17" s="188"/>
      <c r="E17" s="189"/>
      <c r="F17" s="175"/>
      <c r="G17" s="176"/>
      <c r="H17" s="176"/>
      <c r="I17" s="328"/>
      <c r="J17" s="328"/>
      <c r="K17" s="328">
        <f t="shared" si="0"/>
        <v>0</v>
      </c>
      <c r="L17" s="328" t="str">
        <f t="shared" si="1"/>
        <v/>
      </c>
      <c r="M17" s="191"/>
      <c r="N17" s="179"/>
      <c r="O17" s="179"/>
      <c r="P17" s="196"/>
    </row>
    <row r="18" spans="1:16" s="92" customFormat="1" ht="16.5" customHeight="1">
      <c r="A18" s="176"/>
      <c r="B18" s="188"/>
      <c r="C18" s="188"/>
      <c r="D18" s="188"/>
      <c r="E18" s="189"/>
      <c r="F18" s="175"/>
      <c r="G18" s="176"/>
      <c r="H18" s="176"/>
      <c r="I18" s="328"/>
      <c r="J18" s="328"/>
      <c r="K18" s="328">
        <f t="shared" si="0"/>
        <v>0</v>
      </c>
      <c r="L18" s="328" t="str">
        <f t="shared" si="1"/>
        <v/>
      </c>
      <c r="M18" s="191"/>
      <c r="N18" s="179"/>
      <c r="O18" s="179"/>
      <c r="P18" s="196"/>
    </row>
    <row r="19" spans="1:16" s="92" customFormat="1" ht="16.5" customHeight="1">
      <c r="A19" s="176"/>
      <c r="B19" s="188"/>
      <c r="C19" s="188"/>
      <c r="D19" s="188"/>
      <c r="E19" s="189"/>
      <c r="F19" s="175"/>
      <c r="G19" s="176"/>
      <c r="H19" s="176"/>
      <c r="I19" s="328"/>
      <c r="J19" s="328"/>
      <c r="K19" s="328">
        <f t="shared" si="0"/>
        <v>0</v>
      </c>
      <c r="L19" s="328" t="str">
        <f t="shared" si="1"/>
        <v/>
      </c>
      <c r="M19" s="191"/>
      <c r="N19" s="179"/>
      <c r="O19" s="179"/>
      <c r="P19" s="196"/>
    </row>
    <row r="20" spans="1:16" s="92" customFormat="1" ht="16.5" customHeight="1">
      <c r="A20" s="176"/>
      <c r="B20" s="188"/>
      <c r="C20" s="188"/>
      <c r="D20" s="188"/>
      <c r="E20" s="189"/>
      <c r="F20" s="175"/>
      <c r="G20" s="176"/>
      <c r="H20" s="176"/>
      <c r="I20" s="328"/>
      <c r="J20" s="328"/>
      <c r="K20" s="328">
        <f t="shared" si="0"/>
        <v>0</v>
      </c>
      <c r="L20" s="328" t="str">
        <f t="shared" si="1"/>
        <v/>
      </c>
      <c r="M20" s="191"/>
      <c r="N20" s="179"/>
      <c r="O20" s="179"/>
      <c r="P20" s="196"/>
    </row>
    <row r="21" spans="1:16" s="92" customFormat="1" ht="16.5" customHeight="1">
      <c r="A21" s="176"/>
      <c r="B21" s="188"/>
      <c r="C21" s="188"/>
      <c r="D21" s="188"/>
      <c r="E21" s="189"/>
      <c r="F21" s="175"/>
      <c r="G21" s="176"/>
      <c r="H21" s="176"/>
      <c r="I21" s="328"/>
      <c r="J21" s="328"/>
      <c r="K21" s="328">
        <f t="shared" si="0"/>
        <v>0</v>
      </c>
      <c r="L21" s="328" t="str">
        <f t="shared" si="1"/>
        <v/>
      </c>
      <c r="M21" s="191"/>
      <c r="N21" s="179"/>
      <c r="O21" s="179"/>
      <c r="P21" s="196"/>
    </row>
    <row r="22" spans="1:16" s="92" customFormat="1" ht="16.5" customHeight="1">
      <c r="A22" s="176"/>
      <c r="B22" s="188"/>
      <c r="C22" s="188"/>
      <c r="D22" s="188"/>
      <c r="E22" s="189"/>
      <c r="F22" s="175"/>
      <c r="G22" s="176"/>
      <c r="H22" s="176"/>
      <c r="I22" s="328"/>
      <c r="J22" s="328"/>
      <c r="K22" s="328">
        <f t="shared" si="0"/>
        <v>0</v>
      </c>
      <c r="L22" s="328" t="str">
        <f t="shared" si="1"/>
        <v/>
      </c>
      <c r="M22" s="191"/>
      <c r="N22" s="179"/>
      <c r="O22" s="179"/>
      <c r="P22" s="196"/>
    </row>
    <row r="23" spans="1:16" s="92" customFormat="1" ht="16.5" customHeight="1">
      <c r="A23" s="176"/>
      <c r="B23" s="188"/>
      <c r="C23" s="188"/>
      <c r="D23" s="188"/>
      <c r="E23" s="189"/>
      <c r="F23" s="175"/>
      <c r="G23" s="176"/>
      <c r="H23" s="176"/>
      <c r="I23" s="328"/>
      <c r="J23" s="328"/>
      <c r="K23" s="328">
        <f t="shared" si="0"/>
        <v>0</v>
      </c>
      <c r="L23" s="328" t="str">
        <f t="shared" si="1"/>
        <v/>
      </c>
      <c r="M23" s="191"/>
      <c r="N23" s="179"/>
      <c r="O23" s="179"/>
      <c r="P23" s="196"/>
    </row>
    <row r="24" spans="1:16" s="92" customFormat="1" ht="16.5" customHeight="1">
      <c r="A24" s="176"/>
      <c r="B24" s="188"/>
      <c r="C24" s="188"/>
      <c r="D24" s="188"/>
      <c r="E24" s="189"/>
      <c r="F24" s="175"/>
      <c r="G24" s="176"/>
      <c r="H24" s="176"/>
      <c r="I24" s="328"/>
      <c r="J24" s="328"/>
      <c r="K24" s="328">
        <f t="shared" si="0"/>
        <v>0</v>
      </c>
      <c r="L24" s="328" t="str">
        <f t="shared" si="1"/>
        <v/>
      </c>
      <c r="M24" s="191"/>
      <c r="N24" s="179"/>
      <c r="O24" s="179"/>
      <c r="P24" s="196"/>
    </row>
    <row r="25" spans="1:16" s="92" customFormat="1" ht="16.5" customHeight="1">
      <c r="A25" s="176"/>
      <c r="B25" s="188"/>
      <c r="C25" s="188"/>
      <c r="D25" s="188"/>
      <c r="E25" s="189"/>
      <c r="F25" s="175"/>
      <c r="G25" s="176"/>
      <c r="H25" s="176"/>
      <c r="I25" s="328"/>
      <c r="J25" s="328"/>
      <c r="K25" s="328">
        <f t="shared" si="0"/>
        <v>0</v>
      </c>
      <c r="L25" s="328" t="str">
        <f t="shared" si="1"/>
        <v/>
      </c>
      <c r="M25" s="191"/>
      <c r="N25" s="179"/>
      <c r="O25" s="179"/>
      <c r="P25" s="196"/>
    </row>
    <row r="26" spans="1:16" s="92" customFormat="1" ht="16.5" customHeight="1">
      <c r="A26" s="176"/>
      <c r="B26" s="188"/>
      <c r="C26" s="188"/>
      <c r="D26" s="188"/>
      <c r="E26" s="189"/>
      <c r="F26" s="175"/>
      <c r="G26" s="176"/>
      <c r="H26" s="176"/>
      <c r="I26" s="328"/>
      <c r="J26" s="328"/>
      <c r="K26" s="328">
        <f t="shared" si="0"/>
        <v>0</v>
      </c>
      <c r="L26" s="328" t="str">
        <f t="shared" si="1"/>
        <v/>
      </c>
      <c r="M26" s="191"/>
      <c r="N26" s="179"/>
      <c r="O26" s="179"/>
      <c r="P26" s="196"/>
    </row>
    <row r="27" spans="1:16" s="92" customFormat="1" ht="16.5" customHeight="1">
      <c r="A27" s="176"/>
      <c r="B27" s="188"/>
      <c r="C27" s="188"/>
      <c r="D27" s="188"/>
      <c r="E27" s="189"/>
      <c r="F27" s="175"/>
      <c r="G27" s="176"/>
      <c r="H27" s="176"/>
      <c r="I27" s="328"/>
      <c r="J27" s="328"/>
      <c r="K27" s="328">
        <f t="shared" si="0"/>
        <v>0</v>
      </c>
      <c r="L27" s="328" t="str">
        <f t="shared" si="1"/>
        <v/>
      </c>
      <c r="M27" s="191"/>
      <c r="N27" s="179"/>
      <c r="O27" s="179"/>
      <c r="P27" s="196"/>
    </row>
    <row r="28" spans="1:16" s="92" customFormat="1" ht="17.25" customHeight="1">
      <c r="A28" s="543" t="s">
        <v>464</v>
      </c>
      <c r="B28" s="602"/>
      <c r="C28" s="544"/>
      <c r="D28" s="178"/>
      <c r="E28" s="178"/>
      <c r="F28" s="178" t="s">
        <v>26</v>
      </c>
      <c r="G28" s="191"/>
      <c r="H28" s="191"/>
      <c r="I28" s="328">
        <f>SUM(I6:I27)</f>
        <v>0</v>
      </c>
      <c r="J28" s="328">
        <f>SUM(J6:J27)</f>
        <v>0</v>
      </c>
      <c r="K28" s="328">
        <f t="shared" ref="K28:K30" si="2">J28-I28</f>
        <v>0</v>
      </c>
      <c r="L28" s="328" t="str">
        <f t="shared" ref="L28:L30" si="3">IF(I28=0,"",K28/I28*100)</f>
        <v/>
      </c>
      <c r="M28" s="191"/>
      <c r="N28" s="179"/>
      <c r="O28" s="179"/>
      <c r="P28" s="196"/>
    </row>
    <row r="29" spans="1:16" s="92" customFormat="1" ht="17.25" customHeight="1">
      <c r="A29" s="543" t="s">
        <v>473</v>
      </c>
      <c r="B29" s="602"/>
      <c r="C29" s="544"/>
      <c r="D29" s="178"/>
      <c r="E29" s="178"/>
      <c r="F29" s="178" t="s">
        <v>26</v>
      </c>
      <c r="G29" s="191"/>
      <c r="H29" s="191"/>
      <c r="I29" s="328"/>
      <c r="J29" s="328"/>
      <c r="K29" s="328">
        <f t="shared" si="2"/>
        <v>0</v>
      </c>
      <c r="L29" s="328" t="str">
        <f t="shared" si="3"/>
        <v/>
      </c>
      <c r="M29" s="191"/>
      <c r="N29" s="179"/>
      <c r="O29" s="179"/>
      <c r="P29" s="196"/>
    </row>
    <row r="30" spans="1:16" s="92" customFormat="1" ht="17.25" customHeight="1">
      <c r="A30" s="543" t="s">
        <v>464</v>
      </c>
      <c r="B30" s="602"/>
      <c r="C30" s="544"/>
      <c r="D30" s="178"/>
      <c r="E30" s="178"/>
      <c r="F30" s="178" t="s">
        <v>26</v>
      </c>
      <c r="G30" s="191"/>
      <c r="H30" s="191"/>
      <c r="I30" s="328">
        <f>I28-I29</f>
        <v>0</v>
      </c>
      <c r="J30" s="328">
        <f>J28-J29</f>
        <v>0</v>
      </c>
      <c r="K30" s="328">
        <f t="shared" si="2"/>
        <v>0</v>
      </c>
      <c r="L30" s="328" t="str">
        <f t="shared" si="3"/>
        <v/>
      </c>
      <c r="M30" s="191"/>
      <c r="N30" s="179"/>
      <c r="O30" s="179"/>
      <c r="P30" s="196"/>
    </row>
    <row r="31" spans="1:16" ht="15.75" customHeight="1">
      <c r="A31" s="193"/>
      <c r="B31" s="193"/>
      <c r="C31" s="193"/>
      <c r="D31" s="193"/>
      <c r="E31" s="179"/>
      <c r="F31" s="179"/>
      <c r="G31" s="179"/>
      <c r="H31" s="185"/>
      <c r="I31" s="185"/>
      <c r="J31" s="185"/>
      <c r="K31" s="185"/>
      <c r="L31" s="185"/>
      <c r="M31" s="185"/>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6">
    <mergeCell ref="A30:C30"/>
    <mergeCell ref="A1:M1"/>
    <mergeCell ref="A2:M2"/>
    <mergeCell ref="A4:D4"/>
    <mergeCell ref="A28:C28"/>
    <mergeCell ref="A29:C29"/>
  </mergeCells>
  <phoneticPr fontId="8" type="noConversion"/>
  <printOptions horizontalCentered="1"/>
  <pageMargins left="0.59055118110236227" right="0.59055118110236227" top="0.86614173228346458" bottom="0.86614173228346458" header="0.47244094488188981" footer="0.59055118110236227"/>
  <pageSetup paperSize="9" scale="96"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0">
    <pageSetUpPr fitToPage="1"/>
  </sheetPr>
  <dimension ref="A1:R89"/>
  <sheetViews>
    <sheetView view="pageBreakPreview" topLeftCell="A2" zoomScaleNormal="100" zoomScaleSheetLayoutView="100" workbookViewId="0">
      <selection activeCell="O28" sqref="O28"/>
    </sheetView>
  </sheetViews>
  <sheetFormatPr defaultColWidth="9" defaultRowHeight="15.75" customHeight="1"/>
  <cols>
    <col min="1" max="1" width="4.75" style="2" customWidth="1"/>
    <col min="2" max="2" width="11.125" style="2" customWidth="1"/>
    <col min="3" max="3" width="9.875" style="2" customWidth="1"/>
    <col min="4" max="4" width="5" style="2" customWidth="1"/>
    <col min="5" max="5" width="5.375" style="2" customWidth="1"/>
    <col min="6" max="6" width="5.125" style="2" customWidth="1"/>
    <col min="7" max="7" width="6.125" style="2" customWidth="1"/>
    <col min="8" max="8" width="6.625" style="2" customWidth="1"/>
    <col min="9" max="9" width="5.75" style="2" customWidth="1"/>
    <col min="10" max="10" width="6.5" style="2" customWidth="1"/>
    <col min="11" max="11" width="9.625" style="2" customWidth="1"/>
    <col min="12" max="12" width="7.75" style="2" customWidth="1"/>
    <col min="13" max="13" width="5.625" style="2" customWidth="1"/>
    <col min="14" max="14" width="6.875" style="2" customWidth="1"/>
    <col min="15" max="15" width="8.25" style="2" customWidth="1"/>
    <col min="16" max="16" width="6.875" style="2" customWidth="1"/>
    <col min="17" max="17" width="5.625" style="2" customWidth="1"/>
    <col min="18" max="18" width="8.25" style="2" customWidth="1"/>
    <col min="19" max="16384" width="9" style="2"/>
  </cols>
  <sheetData>
    <row r="1" spans="1:18" s="15" customFormat="1" ht="30" customHeight="1">
      <c r="A1" s="519" t="s">
        <v>192</v>
      </c>
      <c r="B1" s="519"/>
      <c r="C1" s="519"/>
      <c r="D1" s="519"/>
      <c r="E1" s="519"/>
      <c r="F1" s="519"/>
      <c r="G1" s="519"/>
      <c r="H1" s="519"/>
      <c r="I1" s="519"/>
      <c r="J1" s="519"/>
      <c r="K1" s="519"/>
      <c r="L1" s="519"/>
      <c r="M1" s="519"/>
      <c r="N1" s="519"/>
      <c r="O1" s="519"/>
      <c r="P1" s="519"/>
      <c r="Q1" s="519"/>
      <c r="R1" s="519"/>
    </row>
    <row r="2" spans="1:18" s="92" customFormat="1" ht="15.75" customHeight="1">
      <c r="A2" s="518" t="str">
        <f>公用信息!A8</f>
        <v>评估基准日：2018年11月30日</v>
      </c>
      <c r="B2" s="518"/>
      <c r="C2" s="518"/>
      <c r="D2" s="518"/>
      <c r="E2" s="518"/>
      <c r="F2" s="518"/>
      <c r="G2" s="518"/>
      <c r="H2" s="518"/>
      <c r="I2" s="518"/>
      <c r="J2" s="518"/>
      <c r="K2" s="537"/>
      <c r="L2" s="537"/>
      <c r="M2" s="537"/>
      <c r="N2" s="537"/>
      <c r="O2" s="537"/>
      <c r="P2" s="553"/>
      <c r="Q2" s="553"/>
      <c r="R2" s="553"/>
    </row>
    <row r="3" spans="1:18" s="92" customFormat="1" ht="15.75" customHeight="1">
      <c r="A3" s="91"/>
      <c r="B3" s="91"/>
      <c r="C3" s="91"/>
      <c r="D3" s="91"/>
      <c r="E3" s="91"/>
      <c r="F3" s="91"/>
      <c r="G3" s="91"/>
      <c r="H3" s="91"/>
      <c r="I3" s="91"/>
      <c r="J3" s="91"/>
      <c r="K3" s="157"/>
      <c r="L3" s="157"/>
      <c r="M3" s="157"/>
      <c r="N3" s="157"/>
      <c r="O3" s="157"/>
      <c r="P3" s="86"/>
      <c r="Q3" s="86"/>
      <c r="R3" s="87" t="s">
        <v>289</v>
      </c>
    </row>
    <row r="4" spans="1:18" s="92" customFormat="1" ht="15.75" customHeight="1">
      <c r="A4" s="89" t="str">
        <f>公用信息!A5</f>
        <v>被评估单位：中国劳动关系学院</v>
      </c>
      <c r="B4" s="90"/>
      <c r="C4" s="90"/>
      <c r="D4" s="90"/>
      <c r="E4" s="90"/>
      <c r="F4" s="90"/>
      <c r="G4" s="90"/>
      <c r="H4" s="90"/>
      <c r="I4" s="90"/>
      <c r="J4" s="90"/>
      <c r="K4" s="90"/>
      <c r="L4" s="90"/>
      <c r="M4" s="90"/>
      <c r="N4" s="90"/>
      <c r="O4" s="90"/>
      <c r="R4" s="101" t="s">
        <v>0</v>
      </c>
    </row>
    <row r="5" spans="1:18" s="93" customFormat="1" ht="15.75" customHeight="1">
      <c r="A5" s="546" t="s">
        <v>36</v>
      </c>
      <c r="B5" s="546" t="s">
        <v>458</v>
      </c>
      <c r="C5" s="549" t="s">
        <v>159</v>
      </c>
      <c r="D5" s="549" t="s">
        <v>437</v>
      </c>
      <c r="E5" s="546" t="s">
        <v>436</v>
      </c>
      <c r="F5" s="546" t="s">
        <v>459</v>
      </c>
      <c r="G5" s="546" t="s">
        <v>460</v>
      </c>
      <c r="H5" s="546" t="s">
        <v>51</v>
      </c>
      <c r="I5" s="546"/>
      <c r="J5" s="546"/>
      <c r="K5" s="546"/>
      <c r="L5" s="546" t="s">
        <v>52</v>
      </c>
      <c r="M5" s="546"/>
      <c r="N5" s="546"/>
      <c r="O5" s="546"/>
      <c r="P5" s="659" t="s">
        <v>283</v>
      </c>
      <c r="Q5" s="565" t="s">
        <v>53</v>
      </c>
      <c r="R5" s="565" t="s">
        <v>27</v>
      </c>
    </row>
    <row r="6" spans="1:18" s="93" customFormat="1" ht="15">
      <c r="A6" s="546"/>
      <c r="B6" s="546"/>
      <c r="C6" s="550"/>
      <c r="D6" s="550"/>
      <c r="E6" s="546"/>
      <c r="F6" s="546"/>
      <c r="G6" s="546"/>
      <c r="H6" s="176" t="s">
        <v>461</v>
      </c>
      <c r="I6" s="176" t="s">
        <v>462</v>
      </c>
      <c r="J6" s="176" t="s">
        <v>463</v>
      </c>
      <c r="K6" s="176" t="s">
        <v>345</v>
      </c>
      <c r="L6" s="176" t="s">
        <v>461</v>
      </c>
      <c r="M6" s="176" t="s">
        <v>462</v>
      </c>
      <c r="N6" s="176" t="s">
        <v>463</v>
      </c>
      <c r="O6" s="176" t="s">
        <v>345</v>
      </c>
      <c r="P6" s="660"/>
      <c r="Q6" s="566"/>
      <c r="R6" s="566"/>
    </row>
    <row r="7" spans="1:18" s="92" customFormat="1" ht="15.75" customHeight="1">
      <c r="A7" s="176"/>
      <c r="B7" s="188"/>
      <c r="C7" s="188"/>
      <c r="D7" s="188"/>
      <c r="E7" s="188"/>
      <c r="F7" s="175"/>
      <c r="G7" s="175"/>
      <c r="H7" s="328"/>
      <c r="I7" s="328"/>
      <c r="J7" s="328"/>
      <c r="K7" s="328">
        <f>SUM(H7:J7)</f>
        <v>0</v>
      </c>
      <c r="L7" s="328"/>
      <c r="M7" s="328"/>
      <c r="N7" s="328"/>
      <c r="O7" s="328">
        <f>SUM(L7:N7)</f>
        <v>0</v>
      </c>
      <c r="P7" s="328">
        <f>O7-K7</f>
        <v>0</v>
      </c>
      <c r="Q7" s="328" t="str">
        <f>IF(K7=0,"",P7/K7*100)</f>
        <v/>
      </c>
      <c r="R7" s="100"/>
    </row>
    <row r="8" spans="1:18" s="92" customFormat="1" ht="15.75" customHeight="1">
      <c r="A8" s="176"/>
      <c r="B8" s="188"/>
      <c r="C8" s="188"/>
      <c r="D8" s="188"/>
      <c r="E8" s="188"/>
      <c r="F8" s="175"/>
      <c r="G8" s="175"/>
      <c r="H8" s="328"/>
      <c r="I8" s="328"/>
      <c r="J8" s="328"/>
      <c r="K8" s="328">
        <f t="shared" ref="K8:K27" si="0">SUM(H8:J8)</f>
        <v>0</v>
      </c>
      <c r="L8" s="328"/>
      <c r="M8" s="328"/>
      <c r="N8" s="328"/>
      <c r="O8" s="328">
        <f t="shared" ref="O8:O27" si="1">SUM(L8:N8)</f>
        <v>0</v>
      </c>
      <c r="P8" s="328">
        <f t="shared" ref="P8:P27" si="2">O8-K8</f>
        <v>0</v>
      </c>
      <c r="Q8" s="328" t="str">
        <f t="shared" ref="Q8:Q27" si="3">IF(K8=0,"",P8/K8*100)</f>
        <v/>
      </c>
      <c r="R8" s="100"/>
    </row>
    <row r="9" spans="1:18" s="92" customFormat="1" ht="15.75" customHeight="1">
      <c r="A9" s="176"/>
      <c r="B9" s="188"/>
      <c r="C9" s="188"/>
      <c r="D9" s="188"/>
      <c r="E9" s="188"/>
      <c r="F9" s="175"/>
      <c r="G9" s="175"/>
      <c r="H9" s="328"/>
      <c r="I9" s="328"/>
      <c r="J9" s="328"/>
      <c r="K9" s="328">
        <f t="shared" si="0"/>
        <v>0</v>
      </c>
      <c r="L9" s="328"/>
      <c r="M9" s="328"/>
      <c r="N9" s="328"/>
      <c r="O9" s="328">
        <f t="shared" si="1"/>
        <v>0</v>
      </c>
      <c r="P9" s="328">
        <f t="shared" si="2"/>
        <v>0</v>
      </c>
      <c r="Q9" s="328" t="str">
        <f t="shared" si="3"/>
        <v/>
      </c>
      <c r="R9" s="100"/>
    </row>
    <row r="10" spans="1:18" s="92" customFormat="1" ht="15.75" customHeight="1">
      <c r="A10" s="176"/>
      <c r="B10" s="188"/>
      <c r="C10" s="188"/>
      <c r="D10" s="188"/>
      <c r="E10" s="188"/>
      <c r="F10" s="175"/>
      <c r="G10" s="175"/>
      <c r="H10" s="328"/>
      <c r="I10" s="328"/>
      <c r="J10" s="328"/>
      <c r="K10" s="328">
        <f t="shared" si="0"/>
        <v>0</v>
      </c>
      <c r="L10" s="328"/>
      <c r="M10" s="328"/>
      <c r="N10" s="328"/>
      <c r="O10" s="328">
        <f t="shared" si="1"/>
        <v>0</v>
      </c>
      <c r="P10" s="328">
        <f t="shared" si="2"/>
        <v>0</v>
      </c>
      <c r="Q10" s="328" t="str">
        <f t="shared" si="3"/>
        <v/>
      </c>
      <c r="R10" s="100"/>
    </row>
    <row r="11" spans="1:18" s="92" customFormat="1" ht="15.75" customHeight="1">
      <c r="A11" s="176"/>
      <c r="B11" s="188"/>
      <c r="C11" s="188"/>
      <c r="D11" s="188"/>
      <c r="E11" s="188"/>
      <c r="F11" s="175"/>
      <c r="G11" s="175"/>
      <c r="H11" s="328"/>
      <c r="I11" s="328"/>
      <c r="J11" s="328"/>
      <c r="K11" s="328">
        <f t="shared" si="0"/>
        <v>0</v>
      </c>
      <c r="L11" s="328"/>
      <c r="M11" s="328"/>
      <c r="N11" s="328"/>
      <c r="O11" s="328">
        <f t="shared" si="1"/>
        <v>0</v>
      </c>
      <c r="P11" s="328">
        <f t="shared" si="2"/>
        <v>0</v>
      </c>
      <c r="Q11" s="328" t="str">
        <f t="shared" si="3"/>
        <v/>
      </c>
      <c r="R11" s="100"/>
    </row>
    <row r="12" spans="1:18" s="92" customFormat="1" ht="15.75" customHeight="1">
      <c r="A12" s="298"/>
      <c r="B12" s="188"/>
      <c r="C12" s="188"/>
      <c r="D12" s="188"/>
      <c r="E12" s="188"/>
      <c r="F12" s="175"/>
      <c r="G12" s="175"/>
      <c r="H12" s="328"/>
      <c r="I12" s="328"/>
      <c r="J12" s="328"/>
      <c r="K12" s="328">
        <f t="shared" si="0"/>
        <v>0</v>
      </c>
      <c r="L12" s="328"/>
      <c r="M12" s="328"/>
      <c r="N12" s="328"/>
      <c r="O12" s="328">
        <f t="shared" si="1"/>
        <v>0</v>
      </c>
      <c r="P12" s="328">
        <f t="shared" si="2"/>
        <v>0</v>
      </c>
      <c r="Q12" s="328" t="str">
        <f t="shared" si="3"/>
        <v/>
      </c>
      <c r="R12" s="100"/>
    </row>
    <row r="13" spans="1:18" s="92" customFormat="1" ht="15.75" customHeight="1">
      <c r="A13" s="298"/>
      <c r="B13" s="188"/>
      <c r="C13" s="188"/>
      <c r="D13" s="188"/>
      <c r="E13" s="188"/>
      <c r="F13" s="175"/>
      <c r="G13" s="175"/>
      <c r="H13" s="328"/>
      <c r="I13" s="328"/>
      <c r="J13" s="328"/>
      <c r="K13" s="328">
        <f t="shared" si="0"/>
        <v>0</v>
      </c>
      <c r="L13" s="328"/>
      <c r="M13" s="328"/>
      <c r="N13" s="328"/>
      <c r="O13" s="328">
        <f t="shared" si="1"/>
        <v>0</v>
      </c>
      <c r="P13" s="328">
        <f t="shared" si="2"/>
        <v>0</v>
      </c>
      <c r="Q13" s="328" t="str">
        <f t="shared" si="3"/>
        <v/>
      </c>
      <c r="R13" s="100"/>
    </row>
    <row r="14" spans="1:18" s="92" customFormat="1" ht="15.75" customHeight="1">
      <c r="A14" s="298"/>
      <c r="B14" s="188"/>
      <c r="C14" s="188"/>
      <c r="D14" s="188"/>
      <c r="E14" s="188"/>
      <c r="F14" s="175"/>
      <c r="G14" s="175"/>
      <c r="H14" s="328"/>
      <c r="I14" s="328"/>
      <c r="J14" s="328"/>
      <c r="K14" s="328">
        <f t="shared" si="0"/>
        <v>0</v>
      </c>
      <c r="L14" s="328"/>
      <c r="M14" s="328"/>
      <c r="N14" s="328"/>
      <c r="O14" s="328">
        <f t="shared" si="1"/>
        <v>0</v>
      </c>
      <c r="P14" s="328">
        <f t="shared" si="2"/>
        <v>0</v>
      </c>
      <c r="Q14" s="328" t="str">
        <f t="shared" si="3"/>
        <v/>
      </c>
      <c r="R14" s="100"/>
    </row>
    <row r="15" spans="1:18" s="92" customFormat="1" ht="15.75" customHeight="1">
      <c r="A15" s="176"/>
      <c r="B15" s="188"/>
      <c r="C15" s="188"/>
      <c r="D15" s="188"/>
      <c r="E15" s="188"/>
      <c r="F15" s="175"/>
      <c r="G15" s="175"/>
      <c r="H15" s="328"/>
      <c r="I15" s="328"/>
      <c r="J15" s="328"/>
      <c r="K15" s="328">
        <f t="shared" si="0"/>
        <v>0</v>
      </c>
      <c r="L15" s="328"/>
      <c r="M15" s="328"/>
      <c r="N15" s="328"/>
      <c r="O15" s="328">
        <f t="shared" si="1"/>
        <v>0</v>
      </c>
      <c r="P15" s="328">
        <f t="shared" si="2"/>
        <v>0</v>
      </c>
      <c r="Q15" s="328" t="str">
        <f t="shared" si="3"/>
        <v/>
      </c>
      <c r="R15" s="100"/>
    </row>
    <row r="16" spans="1:18" s="92" customFormat="1" ht="15.75" customHeight="1">
      <c r="A16" s="176"/>
      <c r="B16" s="188"/>
      <c r="C16" s="188"/>
      <c r="D16" s="188"/>
      <c r="E16" s="188"/>
      <c r="F16" s="175"/>
      <c r="G16" s="175"/>
      <c r="H16" s="328"/>
      <c r="I16" s="328"/>
      <c r="J16" s="328"/>
      <c r="K16" s="328">
        <f t="shared" si="0"/>
        <v>0</v>
      </c>
      <c r="L16" s="328"/>
      <c r="M16" s="328"/>
      <c r="N16" s="328"/>
      <c r="O16" s="328">
        <f t="shared" si="1"/>
        <v>0</v>
      </c>
      <c r="P16" s="328">
        <f t="shared" si="2"/>
        <v>0</v>
      </c>
      <c r="Q16" s="328" t="str">
        <f t="shared" si="3"/>
        <v/>
      </c>
      <c r="R16" s="100"/>
    </row>
    <row r="17" spans="1:18" s="92" customFormat="1" ht="15.75" customHeight="1">
      <c r="A17" s="176"/>
      <c r="B17" s="188"/>
      <c r="C17" s="188"/>
      <c r="D17" s="188"/>
      <c r="E17" s="188"/>
      <c r="F17" s="175"/>
      <c r="G17" s="175"/>
      <c r="H17" s="328"/>
      <c r="I17" s="328"/>
      <c r="J17" s="328"/>
      <c r="K17" s="328">
        <f t="shared" si="0"/>
        <v>0</v>
      </c>
      <c r="L17" s="328"/>
      <c r="M17" s="328"/>
      <c r="N17" s="328"/>
      <c r="O17" s="328">
        <f t="shared" si="1"/>
        <v>0</v>
      </c>
      <c r="P17" s="328">
        <f t="shared" si="2"/>
        <v>0</v>
      </c>
      <c r="Q17" s="328" t="str">
        <f t="shared" si="3"/>
        <v/>
      </c>
      <c r="R17" s="100"/>
    </row>
    <row r="18" spans="1:18" s="92" customFormat="1" ht="15.75" customHeight="1">
      <c r="A18" s="176"/>
      <c r="B18" s="188"/>
      <c r="C18" s="188"/>
      <c r="D18" s="188"/>
      <c r="E18" s="188"/>
      <c r="F18" s="175"/>
      <c r="G18" s="175"/>
      <c r="H18" s="328"/>
      <c r="I18" s="328"/>
      <c r="J18" s="328"/>
      <c r="K18" s="328">
        <f t="shared" si="0"/>
        <v>0</v>
      </c>
      <c r="L18" s="328"/>
      <c r="M18" s="328"/>
      <c r="N18" s="328"/>
      <c r="O18" s="328">
        <f t="shared" si="1"/>
        <v>0</v>
      </c>
      <c r="P18" s="328">
        <f t="shared" si="2"/>
        <v>0</v>
      </c>
      <c r="Q18" s="328" t="str">
        <f t="shared" si="3"/>
        <v/>
      </c>
      <c r="R18" s="100"/>
    </row>
    <row r="19" spans="1:18" s="92" customFormat="1" ht="15.75" customHeight="1">
      <c r="A19" s="176"/>
      <c r="B19" s="188"/>
      <c r="C19" s="188"/>
      <c r="D19" s="188"/>
      <c r="E19" s="188"/>
      <c r="F19" s="175"/>
      <c r="G19" s="175"/>
      <c r="H19" s="328"/>
      <c r="I19" s="328"/>
      <c r="J19" s="328"/>
      <c r="K19" s="328">
        <f t="shared" si="0"/>
        <v>0</v>
      </c>
      <c r="L19" s="328"/>
      <c r="M19" s="328"/>
      <c r="N19" s="328"/>
      <c r="O19" s="328">
        <f t="shared" si="1"/>
        <v>0</v>
      </c>
      <c r="P19" s="328">
        <f t="shared" si="2"/>
        <v>0</v>
      </c>
      <c r="Q19" s="328" t="str">
        <f t="shared" si="3"/>
        <v/>
      </c>
      <c r="R19" s="100"/>
    </row>
    <row r="20" spans="1:18" s="92" customFormat="1" ht="15.75" customHeight="1">
      <c r="A20" s="176"/>
      <c r="B20" s="188"/>
      <c r="C20" s="188"/>
      <c r="D20" s="188"/>
      <c r="E20" s="188"/>
      <c r="F20" s="175"/>
      <c r="G20" s="175"/>
      <c r="H20" s="328"/>
      <c r="I20" s="328"/>
      <c r="J20" s="328"/>
      <c r="K20" s="328">
        <f t="shared" si="0"/>
        <v>0</v>
      </c>
      <c r="L20" s="328"/>
      <c r="M20" s="328"/>
      <c r="N20" s="328"/>
      <c r="O20" s="328">
        <f t="shared" si="1"/>
        <v>0</v>
      </c>
      <c r="P20" s="328">
        <f t="shared" si="2"/>
        <v>0</v>
      </c>
      <c r="Q20" s="328" t="str">
        <f t="shared" si="3"/>
        <v/>
      </c>
      <c r="R20" s="100"/>
    </row>
    <row r="21" spans="1:18" s="92" customFormat="1" ht="15.75" customHeight="1">
      <c r="A21" s="176"/>
      <c r="B21" s="188"/>
      <c r="C21" s="188"/>
      <c r="D21" s="188"/>
      <c r="E21" s="188"/>
      <c r="F21" s="175"/>
      <c r="G21" s="175"/>
      <c r="H21" s="328"/>
      <c r="I21" s="328"/>
      <c r="J21" s="328"/>
      <c r="K21" s="328">
        <f t="shared" si="0"/>
        <v>0</v>
      </c>
      <c r="L21" s="328"/>
      <c r="M21" s="328"/>
      <c r="N21" s="328"/>
      <c r="O21" s="328">
        <f t="shared" si="1"/>
        <v>0</v>
      </c>
      <c r="P21" s="328">
        <f t="shared" si="2"/>
        <v>0</v>
      </c>
      <c r="Q21" s="328" t="str">
        <f t="shared" si="3"/>
        <v/>
      </c>
      <c r="R21" s="100"/>
    </row>
    <row r="22" spans="1:18" s="92" customFormat="1" ht="15.75" customHeight="1">
      <c r="A22" s="176"/>
      <c r="B22" s="188"/>
      <c r="C22" s="188"/>
      <c r="D22" s="188"/>
      <c r="E22" s="188"/>
      <c r="F22" s="175"/>
      <c r="G22" s="175"/>
      <c r="H22" s="328"/>
      <c r="I22" s="328"/>
      <c r="J22" s="328"/>
      <c r="K22" s="328">
        <f t="shared" si="0"/>
        <v>0</v>
      </c>
      <c r="L22" s="328"/>
      <c r="M22" s="328"/>
      <c r="N22" s="328"/>
      <c r="O22" s="328">
        <f t="shared" si="1"/>
        <v>0</v>
      </c>
      <c r="P22" s="328">
        <f t="shared" si="2"/>
        <v>0</v>
      </c>
      <c r="Q22" s="328" t="str">
        <f t="shared" si="3"/>
        <v/>
      </c>
      <c r="R22" s="100"/>
    </row>
    <row r="23" spans="1:18" s="92" customFormat="1" ht="15.75" customHeight="1">
      <c r="A23" s="176"/>
      <c r="B23" s="188"/>
      <c r="C23" s="188"/>
      <c r="D23" s="188"/>
      <c r="E23" s="188"/>
      <c r="F23" s="175"/>
      <c r="G23" s="175"/>
      <c r="H23" s="328"/>
      <c r="I23" s="328"/>
      <c r="J23" s="328"/>
      <c r="K23" s="328">
        <f t="shared" si="0"/>
        <v>0</v>
      </c>
      <c r="L23" s="328"/>
      <c r="M23" s="328"/>
      <c r="N23" s="328"/>
      <c r="O23" s="328">
        <f t="shared" si="1"/>
        <v>0</v>
      </c>
      <c r="P23" s="328">
        <f t="shared" si="2"/>
        <v>0</v>
      </c>
      <c r="Q23" s="328" t="str">
        <f t="shared" si="3"/>
        <v/>
      </c>
      <c r="R23" s="100"/>
    </row>
    <row r="24" spans="1:18" s="92" customFormat="1" ht="15.75" customHeight="1">
      <c r="A24" s="176"/>
      <c r="B24" s="188"/>
      <c r="C24" s="188"/>
      <c r="D24" s="188"/>
      <c r="E24" s="188"/>
      <c r="F24" s="175"/>
      <c r="G24" s="175"/>
      <c r="H24" s="328"/>
      <c r="I24" s="328"/>
      <c r="J24" s="328"/>
      <c r="K24" s="328">
        <f t="shared" si="0"/>
        <v>0</v>
      </c>
      <c r="L24" s="328"/>
      <c r="M24" s="328"/>
      <c r="N24" s="328"/>
      <c r="O24" s="328">
        <f t="shared" si="1"/>
        <v>0</v>
      </c>
      <c r="P24" s="328">
        <f t="shared" si="2"/>
        <v>0</v>
      </c>
      <c r="Q24" s="328" t="str">
        <f t="shared" si="3"/>
        <v/>
      </c>
      <c r="R24" s="100"/>
    </row>
    <row r="25" spans="1:18" s="92" customFormat="1" ht="15.75" customHeight="1">
      <c r="A25" s="176"/>
      <c r="B25" s="188"/>
      <c r="C25" s="188"/>
      <c r="D25" s="188"/>
      <c r="E25" s="188"/>
      <c r="F25" s="175"/>
      <c r="G25" s="175"/>
      <c r="H25" s="328"/>
      <c r="I25" s="328"/>
      <c r="J25" s="328"/>
      <c r="K25" s="328">
        <f t="shared" si="0"/>
        <v>0</v>
      </c>
      <c r="L25" s="328"/>
      <c r="M25" s="328"/>
      <c r="N25" s="328"/>
      <c r="O25" s="328">
        <f t="shared" si="1"/>
        <v>0</v>
      </c>
      <c r="P25" s="328">
        <f t="shared" si="2"/>
        <v>0</v>
      </c>
      <c r="Q25" s="328" t="str">
        <f t="shared" si="3"/>
        <v/>
      </c>
      <c r="R25" s="100"/>
    </row>
    <row r="26" spans="1:18" s="92" customFormat="1" ht="15.75" customHeight="1">
      <c r="A26" s="176"/>
      <c r="B26" s="188"/>
      <c r="C26" s="188"/>
      <c r="D26" s="188"/>
      <c r="E26" s="188"/>
      <c r="F26" s="175"/>
      <c r="G26" s="175"/>
      <c r="H26" s="328"/>
      <c r="I26" s="328"/>
      <c r="J26" s="328"/>
      <c r="K26" s="328">
        <f t="shared" si="0"/>
        <v>0</v>
      </c>
      <c r="L26" s="328"/>
      <c r="M26" s="328"/>
      <c r="N26" s="328"/>
      <c r="O26" s="328">
        <f t="shared" si="1"/>
        <v>0</v>
      </c>
      <c r="P26" s="328">
        <f t="shared" si="2"/>
        <v>0</v>
      </c>
      <c r="Q26" s="328" t="str">
        <f t="shared" si="3"/>
        <v/>
      </c>
      <c r="R26" s="100"/>
    </row>
    <row r="27" spans="1:18" s="92" customFormat="1" ht="15.75" customHeight="1">
      <c r="A27" s="176"/>
      <c r="B27" s="188"/>
      <c r="C27" s="188"/>
      <c r="D27" s="188"/>
      <c r="E27" s="188"/>
      <c r="F27" s="175"/>
      <c r="G27" s="175"/>
      <c r="H27" s="328"/>
      <c r="I27" s="328"/>
      <c r="J27" s="328"/>
      <c r="K27" s="328">
        <f t="shared" si="0"/>
        <v>0</v>
      </c>
      <c r="L27" s="328"/>
      <c r="M27" s="328"/>
      <c r="N27" s="328"/>
      <c r="O27" s="328">
        <f t="shared" si="1"/>
        <v>0</v>
      </c>
      <c r="P27" s="328">
        <f t="shared" si="2"/>
        <v>0</v>
      </c>
      <c r="Q27" s="328" t="str">
        <f t="shared" si="3"/>
        <v/>
      </c>
      <c r="R27" s="100"/>
    </row>
    <row r="28" spans="1:18" s="92" customFormat="1" ht="15.75" customHeight="1">
      <c r="A28" s="543" t="s">
        <v>464</v>
      </c>
      <c r="B28" s="602"/>
      <c r="C28" s="544"/>
      <c r="D28" s="178"/>
      <c r="E28" s="178"/>
      <c r="F28" s="178" t="s">
        <v>26</v>
      </c>
      <c r="G28" s="191"/>
      <c r="H28" s="328">
        <f t="shared" ref="H28:O28" si="4">SUM(H7:H27)</f>
        <v>0</v>
      </c>
      <c r="I28" s="328">
        <f t="shared" si="4"/>
        <v>0</v>
      </c>
      <c r="J28" s="328">
        <f t="shared" si="4"/>
        <v>0</v>
      </c>
      <c r="K28" s="328">
        <f t="shared" si="4"/>
        <v>0</v>
      </c>
      <c r="L28" s="328">
        <f t="shared" si="4"/>
        <v>0</v>
      </c>
      <c r="M28" s="328">
        <f t="shared" si="4"/>
        <v>0</v>
      </c>
      <c r="N28" s="328">
        <f t="shared" si="4"/>
        <v>0</v>
      </c>
      <c r="O28" s="328">
        <f t="shared" si="4"/>
        <v>0</v>
      </c>
      <c r="P28" s="328">
        <f t="shared" ref="P28:P30" si="5">O28-K28</f>
        <v>0</v>
      </c>
      <c r="Q28" s="328" t="str">
        <f t="shared" ref="Q28:Q30" si="6">IF(K28=0,"",P28/K28*100)</f>
        <v/>
      </c>
      <c r="R28" s="100"/>
    </row>
    <row r="29" spans="1:18" s="92" customFormat="1" ht="15.75" customHeight="1">
      <c r="A29" s="543" t="s">
        <v>465</v>
      </c>
      <c r="B29" s="602"/>
      <c r="C29" s="544"/>
      <c r="D29" s="178"/>
      <c r="E29" s="178"/>
      <c r="F29" s="178" t="s">
        <v>26</v>
      </c>
      <c r="G29" s="191"/>
      <c r="H29" s="328"/>
      <c r="I29" s="328"/>
      <c r="J29" s="328"/>
      <c r="K29" s="328"/>
      <c r="L29" s="328"/>
      <c r="M29" s="328"/>
      <c r="N29" s="328"/>
      <c r="O29" s="328"/>
      <c r="P29" s="328">
        <f t="shared" si="5"/>
        <v>0</v>
      </c>
      <c r="Q29" s="328" t="str">
        <f t="shared" si="6"/>
        <v/>
      </c>
      <c r="R29" s="100"/>
    </row>
    <row r="30" spans="1:18" s="92" customFormat="1" ht="15.75" customHeight="1">
      <c r="A30" s="543" t="s">
        <v>464</v>
      </c>
      <c r="B30" s="602"/>
      <c r="C30" s="544"/>
      <c r="D30" s="178"/>
      <c r="E30" s="178"/>
      <c r="F30" s="178" t="s">
        <v>26</v>
      </c>
      <c r="G30" s="191"/>
      <c r="H30" s="328">
        <f t="shared" ref="H30:O30" si="7">H28-H29</f>
        <v>0</v>
      </c>
      <c r="I30" s="328">
        <f t="shared" si="7"/>
        <v>0</v>
      </c>
      <c r="J30" s="328">
        <f t="shared" si="7"/>
        <v>0</v>
      </c>
      <c r="K30" s="328">
        <f t="shared" si="7"/>
        <v>0</v>
      </c>
      <c r="L30" s="328">
        <f t="shared" si="7"/>
        <v>0</v>
      </c>
      <c r="M30" s="328">
        <f t="shared" si="7"/>
        <v>0</v>
      </c>
      <c r="N30" s="328">
        <f t="shared" si="7"/>
        <v>0</v>
      </c>
      <c r="O30" s="328">
        <f t="shared" si="7"/>
        <v>0</v>
      </c>
      <c r="P30" s="328">
        <f t="shared" si="5"/>
        <v>0</v>
      </c>
      <c r="Q30" s="328" t="str">
        <f t="shared" si="6"/>
        <v/>
      </c>
      <c r="R30" s="100"/>
    </row>
    <row r="31" spans="1:18" ht="15.75" customHeight="1">
      <c r="A31" s="193"/>
      <c r="B31" s="193"/>
      <c r="C31" s="193"/>
      <c r="D31" s="193"/>
      <c r="E31" s="193"/>
      <c r="F31" s="179"/>
      <c r="G31" s="179"/>
      <c r="H31" s="179"/>
      <c r="I31" s="179"/>
      <c r="J31" s="179"/>
      <c r="K31" s="185"/>
      <c r="L31" s="185"/>
      <c r="M31" s="185"/>
      <c r="N31" s="185"/>
      <c r="O31" s="185"/>
      <c r="P31" s="230"/>
      <c r="Q31" s="230"/>
      <c r="R31" s="230"/>
    </row>
    <row r="32" spans="1:18"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17">
    <mergeCell ref="A30:C30"/>
    <mergeCell ref="A28:C28"/>
    <mergeCell ref="P5:P6"/>
    <mergeCell ref="E5:E6"/>
    <mergeCell ref="Q5:Q6"/>
    <mergeCell ref="L5:O5"/>
    <mergeCell ref="A29:C29"/>
    <mergeCell ref="A1:R1"/>
    <mergeCell ref="R5:R6"/>
    <mergeCell ref="A2:R2"/>
    <mergeCell ref="A5:A6"/>
    <mergeCell ref="B5:B6"/>
    <mergeCell ref="F5:F6"/>
    <mergeCell ref="G5:G6"/>
    <mergeCell ref="H5:K5"/>
    <mergeCell ref="C5:C6"/>
    <mergeCell ref="D5:D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FF0000"/>
    <pageSetUpPr fitToPage="1"/>
  </sheetPr>
  <dimension ref="A1:P86"/>
  <sheetViews>
    <sheetView view="pageBreakPreview" topLeftCell="A9" zoomScaleNormal="100" workbookViewId="0">
      <selection activeCell="K29" sqref="K29"/>
    </sheetView>
  </sheetViews>
  <sheetFormatPr defaultColWidth="9" defaultRowHeight="15.75" customHeight="1"/>
  <cols>
    <col min="1" max="1" width="4" style="2" customWidth="1"/>
    <col min="2" max="2" width="18.75" style="2" customWidth="1"/>
    <col min="3" max="3" width="9" style="2"/>
    <col min="4" max="4" width="5.25" style="2" customWidth="1"/>
    <col min="5" max="5" width="9.125" style="2" customWidth="1"/>
    <col min="6" max="6" width="8.25" style="2" customWidth="1"/>
    <col min="7" max="7" width="13.125" style="2" bestFit="1" customWidth="1"/>
    <col min="8" max="8" width="9.875" style="2" customWidth="1"/>
    <col min="9" max="9" width="9" style="2"/>
    <col min="10" max="10" width="12.75" style="2" customWidth="1"/>
    <col min="11" max="11" width="9.75" style="2" customWidth="1"/>
    <col min="12" max="12" width="6.5" style="2" customWidth="1"/>
    <col min="13" max="13" width="8.125" style="2" customWidth="1"/>
    <col min="14" max="16384" width="9" style="2"/>
  </cols>
  <sheetData>
    <row r="1" spans="1:16" s="15" customFormat="1" ht="30" customHeight="1">
      <c r="A1" s="519" t="s">
        <v>191</v>
      </c>
      <c r="B1" s="519"/>
      <c r="C1" s="519"/>
      <c r="D1" s="519"/>
      <c r="E1" s="519"/>
      <c r="F1" s="519"/>
      <c r="G1" s="519"/>
      <c r="H1" s="519"/>
      <c r="I1" s="519"/>
      <c r="J1" s="519"/>
      <c r="K1" s="519"/>
      <c r="L1" s="519"/>
      <c r="M1" s="519"/>
    </row>
    <row r="2" spans="1:16" s="92" customFormat="1" ht="16.5" customHeight="1">
      <c r="A2" s="518" t="str">
        <f>公用信息!A8</f>
        <v>评估基准日：2018年11月30日</v>
      </c>
      <c r="B2" s="518"/>
      <c r="C2" s="518"/>
      <c r="D2" s="518"/>
      <c r="E2" s="518"/>
      <c r="F2" s="518"/>
      <c r="G2" s="518"/>
      <c r="H2" s="537"/>
      <c r="I2" s="537"/>
      <c r="J2" s="537"/>
      <c r="K2" s="537"/>
      <c r="L2" s="537"/>
      <c r="M2" s="537"/>
      <c r="N2" s="90"/>
      <c r="O2" s="90"/>
    </row>
    <row r="3" spans="1:16" s="92" customFormat="1" ht="16.5" customHeight="1">
      <c r="A3" s="91"/>
      <c r="B3" s="91"/>
      <c r="C3" s="91"/>
      <c r="D3" s="91"/>
      <c r="E3" s="91"/>
      <c r="F3" s="91"/>
      <c r="G3" s="91"/>
      <c r="H3" s="157"/>
      <c r="I3" s="157"/>
      <c r="J3" s="157"/>
      <c r="K3" s="157"/>
      <c r="L3" s="538" t="s">
        <v>449</v>
      </c>
      <c r="M3" s="538"/>
      <c r="N3" s="90"/>
      <c r="O3" s="90"/>
    </row>
    <row r="4" spans="1:16" s="92" customFormat="1" ht="16.5" customHeight="1">
      <c r="A4" s="540" t="str">
        <f>公用信息!A5</f>
        <v>被评估单位：中国劳动关系学院</v>
      </c>
      <c r="B4" s="540"/>
      <c r="C4" s="540"/>
      <c r="D4" s="540"/>
      <c r="E4" s="540"/>
      <c r="F4" s="90"/>
      <c r="G4" s="90"/>
      <c r="H4" s="90"/>
      <c r="I4" s="90"/>
      <c r="J4" s="90"/>
      <c r="K4" s="90"/>
      <c r="L4" s="90"/>
      <c r="M4" s="156" t="s">
        <v>291</v>
      </c>
      <c r="N4" s="90"/>
      <c r="O4" s="90"/>
    </row>
    <row r="5" spans="1:16" s="93" customFormat="1" ht="16.5" customHeight="1">
      <c r="A5" s="546" t="s">
        <v>36</v>
      </c>
      <c r="B5" s="546" t="s">
        <v>450</v>
      </c>
      <c r="C5" s="546" t="s">
        <v>451</v>
      </c>
      <c r="D5" s="546" t="s">
        <v>452</v>
      </c>
      <c r="E5" s="546" t="s">
        <v>51</v>
      </c>
      <c r="F5" s="546"/>
      <c r="G5" s="546"/>
      <c r="H5" s="522" t="s">
        <v>52</v>
      </c>
      <c r="I5" s="557"/>
      <c r="J5" s="523"/>
      <c r="K5" s="549" t="s">
        <v>321</v>
      </c>
      <c r="L5" s="546" t="s">
        <v>453</v>
      </c>
      <c r="M5" s="546" t="s">
        <v>331</v>
      </c>
      <c r="N5" s="245"/>
      <c r="O5" s="245"/>
      <c r="P5" s="266"/>
    </row>
    <row r="6" spans="1:16" s="93" customFormat="1" ht="16.5" customHeight="1">
      <c r="A6" s="546"/>
      <c r="B6" s="546"/>
      <c r="C6" s="546"/>
      <c r="D6" s="546"/>
      <c r="E6" s="176" t="s">
        <v>437</v>
      </c>
      <c r="F6" s="176" t="s">
        <v>454</v>
      </c>
      <c r="G6" s="176" t="s">
        <v>455</v>
      </c>
      <c r="H6" s="267" t="s">
        <v>456</v>
      </c>
      <c r="I6" s="176" t="s">
        <v>454</v>
      </c>
      <c r="J6" s="176" t="s">
        <v>455</v>
      </c>
      <c r="K6" s="550"/>
      <c r="L6" s="546"/>
      <c r="M6" s="546"/>
      <c r="N6" s="245"/>
      <c r="O6" s="245"/>
      <c r="P6" s="266"/>
    </row>
    <row r="7" spans="1:16" s="92" customFormat="1" ht="16.5" customHeight="1">
      <c r="A7" s="176"/>
      <c r="B7" s="188"/>
      <c r="C7" s="188"/>
      <c r="D7" s="176"/>
      <c r="E7" s="328"/>
      <c r="F7" s="328"/>
      <c r="G7" s="328"/>
      <c r="H7" s="328"/>
      <c r="I7" s="328"/>
      <c r="J7" s="328"/>
      <c r="K7" s="328">
        <f>J7-G7</f>
        <v>0</v>
      </c>
      <c r="L7" s="328" t="str">
        <f>IF(G7=0,"",K7/G7*100)</f>
        <v/>
      </c>
      <c r="M7" s="191"/>
      <c r="N7" s="179"/>
      <c r="O7" s="179"/>
      <c r="P7" s="196"/>
    </row>
    <row r="8" spans="1:16" s="92" customFormat="1" ht="16.5" customHeight="1">
      <c r="A8" s="176"/>
      <c r="B8" s="188"/>
      <c r="C8" s="188"/>
      <c r="D8" s="176"/>
      <c r="E8" s="328"/>
      <c r="F8" s="328"/>
      <c r="G8" s="328"/>
      <c r="H8" s="328"/>
      <c r="I8" s="328"/>
      <c r="J8" s="328"/>
      <c r="K8" s="328">
        <f t="shared" ref="K8:K28" si="0">J8-G8</f>
        <v>0</v>
      </c>
      <c r="L8" s="328" t="str">
        <f t="shared" ref="L8:L28" si="1">IF(G8=0,"",K8/G8*100)</f>
        <v/>
      </c>
      <c r="M8" s="191"/>
      <c r="N8" s="179"/>
      <c r="O8" s="179"/>
      <c r="P8" s="196"/>
    </row>
    <row r="9" spans="1:16" s="92" customFormat="1" ht="16.5" customHeight="1">
      <c r="A9" s="176"/>
      <c r="B9" s="188"/>
      <c r="C9" s="188"/>
      <c r="D9" s="176"/>
      <c r="E9" s="328"/>
      <c r="F9" s="328"/>
      <c r="G9" s="328"/>
      <c r="H9" s="328"/>
      <c r="I9" s="328"/>
      <c r="J9" s="328"/>
      <c r="K9" s="328">
        <f t="shared" si="0"/>
        <v>0</v>
      </c>
      <c r="L9" s="328" t="str">
        <f t="shared" si="1"/>
        <v/>
      </c>
      <c r="M9" s="191"/>
      <c r="N9" s="179"/>
      <c r="O9" s="179"/>
      <c r="P9" s="196"/>
    </row>
    <row r="10" spans="1:16" s="92" customFormat="1" ht="16.5" customHeight="1">
      <c r="A10" s="176"/>
      <c r="B10" s="188"/>
      <c r="C10" s="188"/>
      <c r="D10" s="176"/>
      <c r="E10" s="328"/>
      <c r="F10" s="328"/>
      <c r="G10" s="328"/>
      <c r="H10" s="328"/>
      <c r="I10" s="328"/>
      <c r="J10" s="328"/>
      <c r="K10" s="328">
        <f t="shared" si="0"/>
        <v>0</v>
      </c>
      <c r="L10" s="328" t="str">
        <f t="shared" si="1"/>
        <v/>
      </c>
      <c r="M10" s="191"/>
      <c r="N10" s="179"/>
      <c r="O10" s="179"/>
      <c r="P10" s="196"/>
    </row>
    <row r="11" spans="1:16" s="92" customFormat="1" ht="16.5" customHeight="1">
      <c r="A11" s="176"/>
      <c r="B11" s="188"/>
      <c r="C11" s="188"/>
      <c r="D11" s="176"/>
      <c r="E11" s="328"/>
      <c r="F11" s="328"/>
      <c r="G11" s="328"/>
      <c r="H11" s="328"/>
      <c r="I11" s="328"/>
      <c r="J11" s="328"/>
      <c r="K11" s="328">
        <f t="shared" si="0"/>
        <v>0</v>
      </c>
      <c r="L11" s="328" t="str">
        <f t="shared" si="1"/>
        <v/>
      </c>
      <c r="M11" s="191"/>
      <c r="N11" s="179"/>
      <c r="O11" s="179"/>
      <c r="P11" s="196"/>
    </row>
    <row r="12" spans="1:16" s="92" customFormat="1" ht="16.5" customHeight="1">
      <c r="A12" s="176"/>
      <c r="B12" s="188"/>
      <c r="C12" s="188"/>
      <c r="D12" s="176"/>
      <c r="E12" s="328"/>
      <c r="F12" s="328"/>
      <c r="G12" s="328"/>
      <c r="H12" s="328"/>
      <c r="I12" s="328"/>
      <c r="J12" s="328"/>
      <c r="K12" s="328">
        <f t="shared" si="0"/>
        <v>0</v>
      </c>
      <c r="L12" s="328" t="str">
        <f t="shared" si="1"/>
        <v/>
      </c>
      <c r="M12" s="191"/>
      <c r="N12" s="179"/>
      <c r="O12" s="179"/>
      <c r="P12" s="196"/>
    </row>
    <row r="13" spans="1:16" s="92" customFormat="1" ht="16.5" customHeight="1">
      <c r="A13" s="176"/>
      <c r="B13" s="188"/>
      <c r="C13" s="188"/>
      <c r="D13" s="176"/>
      <c r="E13" s="328"/>
      <c r="F13" s="328"/>
      <c r="G13" s="328"/>
      <c r="H13" s="328"/>
      <c r="I13" s="328"/>
      <c r="J13" s="328"/>
      <c r="K13" s="328">
        <f t="shared" si="0"/>
        <v>0</v>
      </c>
      <c r="L13" s="328" t="str">
        <f t="shared" si="1"/>
        <v/>
      </c>
      <c r="M13" s="191"/>
      <c r="N13" s="179"/>
      <c r="O13" s="179"/>
      <c r="P13" s="196"/>
    </row>
    <row r="14" spans="1:16" s="92" customFormat="1" ht="16.5" customHeight="1">
      <c r="A14" s="176"/>
      <c r="B14" s="188"/>
      <c r="C14" s="188"/>
      <c r="D14" s="176"/>
      <c r="E14" s="328"/>
      <c r="F14" s="328"/>
      <c r="G14" s="328"/>
      <c r="H14" s="328"/>
      <c r="I14" s="328"/>
      <c r="J14" s="328"/>
      <c r="K14" s="328">
        <f t="shared" si="0"/>
        <v>0</v>
      </c>
      <c r="L14" s="328" t="str">
        <f t="shared" si="1"/>
        <v/>
      </c>
      <c r="M14" s="191"/>
      <c r="N14" s="179"/>
      <c r="O14" s="179"/>
      <c r="P14" s="196"/>
    </row>
    <row r="15" spans="1:16" s="92" customFormat="1" ht="16.5" customHeight="1">
      <c r="A15" s="176"/>
      <c r="B15" s="188"/>
      <c r="C15" s="188"/>
      <c r="D15" s="176"/>
      <c r="E15" s="328"/>
      <c r="F15" s="328"/>
      <c r="G15" s="328"/>
      <c r="H15" s="328"/>
      <c r="I15" s="328"/>
      <c r="J15" s="328"/>
      <c r="K15" s="328">
        <f t="shared" si="0"/>
        <v>0</v>
      </c>
      <c r="L15" s="328" t="str">
        <f t="shared" si="1"/>
        <v/>
      </c>
      <c r="M15" s="191"/>
      <c r="N15" s="179"/>
      <c r="O15" s="179"/>
      <c r="P15" s="196"/>
    </row>
    <row r="16" spans="1:16" s="92" customFormat="1" ht="16.5" customHeight="1">
      <c r="A16" s="176"/>
      <c r="B16" s="188"/>
      <c r="C16" s="188"/>
      <c r="D16" s="176"/>
      <c r="E16" s="328"/>
      <c r="F16" s="328"/>
      <c r="G16" s="328"/>
      <c r="H16" s="328"/>
      <c r="I16" s="328"/>
      <c r="J16" s="328"/>
      <c r="K16" s="328">
        <f t="shared" si="0"/>
        <v>0</v>
      </c>
      <c r="L16" s="328" t="str">
        <f t="shared" si="1"/>
        <v/>
      </c>
      <c r="M16" s="191"/>
      <c r="N16" s="179"/>
      <c r="O16" s="179"/>
      <c r="P16" s="196"/>
    </row>
    <row r="17" spans="1:16" s="92" customFormat="1" ht="16.5" customHeight="1">
      <c r="A17" s="176"/>
      <c r="B17" s="188"/>
      <c r="C17" s="188"/>
      <c r="D17" s="176"/>
      <c r="E17" s="328"/>
      <c r="F17" s="328"/>
      <c r="G17" s="328"/>
      <c r="H17" s="328"/>
      <c r="I17" s="328"/>
      <c r="J17" s="328"/>
      <c r="K17" s="328">
        <f t="shared" si="0"/>
        <v>0</v>
      </c>
      <c r="L17" s="328" t="str">
        <f t="shared" si="1"/>
        <v/>
      </c>
      <c r="M17" s="191"/>
      <c r="N17" s="179"/>
      <c r="O17" s="179"/>
      <c r="P17" s="196"/>
    </row>
    <row r="18" spans="1:16" s="92" customFormat="1" ht="16.5" customHeight="1">
      <c r="A18" s="176"/>
      <c r="B18" s="188"/>
      <c r="C18" s="188"/>
      <c r="D18" s="176"/>
      <c r="E18" s="328"/>
      <c r="F18" s="328"/>
      <c r="G18" s="328"/>
      <c r="H18" s="328"/>
      <c r="I18" s="328"/>
      <c r="J18" s="328"/>
      <c r="K18" s="328">
        <f t="shared" si="0"/>
        <v>0</v>
      </c>
      <c r="L18" s="328" t="str">
        <f t="shared" si="1"/>
        <v/>
      </c>
      <c r="M18" s="191"/>
      <c r="N18" s="179"/>
      <c r="O18" s="179"/>
      <c r="P18" s="196"/>
    </row>
    <row r="19" spans="1:16" s="92" customFormat="1" ht="16.5" customHeight="1">
      <c r="A19" s="176"/>
      <c r="B19" s="188"/>
      <c r="C19" s="188"/>
      <c r="D19" s="176"/>
      <c r="E19" s="328"/>
      <c r="F19" s="328"/>
      <c r="G19" s="328"/>
      <c r="H19" s="328"/>
      <c r="I19" s="328"/>
      <c r="J19" s="328"/>
      <c r="K19" s="328">
        <f t="shared" si="0"/>
        <v>0</v>
      </c>
      <c r="L19" s="328" t="str">
        <f t="shared" si="1"/>
        <v/>
      </c>
      <c r="M19" s="191"/>
      <c r="N19" s="179"/>
      <c r="O19" s="179"/>
      <c r="P19" s="196"/>
    </row>
    <row r="20" spans="1:16" s="92" customFormat="1" ht="16.5" customHeight="1">
      <c r="A20" s="176"/>
      <c r="B20" s="188"/>
      <c r="C20" s="188"/>
      <c r="D20" s="176"/>
      <c r="E20" s="328"/>
      <c r="F20" s="328"/>
      <c r="G20" s="328"/>
      <c r="H20" s="328"/>
      <c r="I20" s="328"/>
      <c r="J20" s="328"/>
      <c r="K20" s="328">
        <f t="shared" si="0"/>
        <v>0</v>
      </c>
      <c r="L20" s="328" t="str">
        <f t="shared" si="1"/>
        <v/>
      </c>
      <c r="M20" s="191"/>
      <c r="N20" s="179"/>
      <c r="O20" s="179"/>
      <c r="P20" s="196"/>
    </row>
    <row r="21" spans="1:16" s="92" customFormat="1" ht="16.5" customHeight="1">
      <c r="A21" s="176"/>
      <c r="B21" s="188"/>
      <c r="C21" s="188"/>
      <c r="D21" s="176"/>
      <c r="E21" s="328"/>
      <c r="F21" s="328"/>
      <c r="G21" s="328"/>
      <c r="H21" s="328"/>
      <c r="I21" s="328"/>
      <c r="J21" s="328"/>
      <c r="K21" s="328">
        <f t="shared" si="0"/>
        <v>0</v>
      </c>
      <c r="L21" s="328" t="str">
        <f t="shared" si="1"/>
        <v/>
      </c>
      <c r="M21" s="191"/>
      <c r="N21" s="179"/>
      <c r="O21" s="179"/>
      <c r="P21" s="196"/>
    </row>
    <row r="22" spans="1:16" s="92" customFormat="1" ht="16.5" customHeight="1">
      <c r="A22" s="176"/>
      <c r="B22" s="188"/>
      <c r="C22" s="188"/>
      <c r="D22" s="176"/>
      <c r="E22" s="328"/>
      <c r="F22" s="328"/>
      <c r="G22" s="328"/>
      <c r="H22" s="328"/>
      <c r="I22" s="328"/>
      <c r="J22" s="328"/>
      <c r="K22" s="328">
        <f t="shared" si="0"/>
        <v>0</v>
      </c>
      <c r="L22" s="328" t="str">
        <f t="shared" si="1"/>
        <v/>
      </c>
      <c r="M22" s="191"/>
      <c r="N22" s="179"/>
      <c r="O22" s="179"/>
      <c r="P22" s="196"/>
    </row>
    <row r="23" spans="1:16" s="92" customFormat="1" ht="16.5" customHeight="1">
      <c r="A23" s="176"/>
      <c r="B23" s="188"/>
      <c r="C23" s="188"/>
      <c r="D23" s="176"/>
      <c r="E23" s="328"/>
      <c r="F23" s="328"/>
      <c r="G23" s="328"/>
      <c r="H23" s="328"/>
      <c r="I23" s="328"/>
      <c r="J23" s="328"/>
      <c r="K23" s="328">
        <f t="shared" si="0"/>
        <v>0</v>
      </c>
      <c r="L23" s="328" t="str">
        <f t="shared" si="1"/>
        <v/>
      </c>
      <c r="M23" s="191"/>
      <c r="N23" s="179"/>
      <c r="O23" s="179"/>
      <c r="P23" s="196"/>
    </row>
    <row r="24" spans="1:16" s="92" customFormat="1" ht="16.5" customHeight="1">
      <c r="A24" s="176"/>
      <c r="B24" s="188"/>
      <c r="C24" s="188"/>
      <c r="D24" s="176"/>
      <c r="E24" s="328"/>
      <c r="F24" s="328"/>
      <c r="G24" s="328"/>
      <c r="H24" s="328"/>
      <c r="I24" s="328"/>
      <c r="J24" s="328"/>
      <c r="K24" s="328">
        <f t="shared" si="0"/>
        <v>0</v>
      </c>
      <c r="L24" s="328" t="str">
        <f t="shared" si="1"/>
        <v/>
      </c>
      <c r="M24" s="191"/>
      <c r="N24" s="179"/>
      <c r="O24" s="179"/>
      <c r="P24" s="196"/>
    </row>
    <row r="25" spans="1:16" s="92" customFormat="1" ht="16.5" customHeight="1">
      <c r="A25" s="176"/>
      <c r="B25" s="188"/>
      <c r="C25" s="188"/>
      <c r="D25" s="176"/>
      <c r="E25" s="328"/>
      <c r="F25" s="328"/>
      <c r="G25" s="328"/>
      <c r="H25" s="328"/>
      <c r="I25" s="328"/>
      <c r="J25" s="328"/>
      <c r="K25" s="328">
        <f t="shared" si="0"/>
        <v>0</v>
      </c>
      <c r="L25" s="328" t="str">
        <f t="shared" si="1"/>
        <v/>
      </c>
      <c r="M25" s="191"/>
      <c r="N25" s="179"/>
      <c r="O25" s="179"/>
      <c r="P25" s="196"/>
    </row>
    <row r="26" spans="1:16" s="92" customFormat="1" ht="16.5" customHeight="1">
      <c r="A26" s="522" t="s">
        <v>334</v>
      </c>
      <c r="B26" s="557"/>
      <c r="C26" s="557"/>
      <c r="D26" s="523"/>
      <c r="E26" s="337"/>
      <c r="F26" s="337"/>
      <c r="G26" s="337">
        <f>SUM(G7:G25)</f>
        <v>0</v>
      </c>
      <c r="H26" s="337"/>
      <c r="I26" s="337"/>
      <c r="J26" s="337">
        <f>SUM(J7:J25)</f>
        <v>0</v>
      </c>
      <c r="K26" s="328">
        <f t="shared" si="0"/>
        <v>0</v>
      </c>
      <c r="L26" s="328" t="str">
        <f t="shared" si="1"/>
        <v/>
      </c>
      <c r="M26" s="191"/>
      <c r="N26" s="179"/>
      <c r="O26" s="179"/>
      <c r="P26" s="196"/>
    </row>
    <row r="27" spans="1:16" s="92" customFormat="1" ht="16.5" customHeight="1">
      <c r="A27" s="522" t="s">
        <v>457</v>
      </c>
      <c r="B27" s="557"/>
      <c r="C27" s="557"/>
      <c r="D27" s="523"/>
      <c r="E27" s="328"/>
      <c r="F27" s="328"/>
      <c r="G27" s="328"/>
      <c r="H27" s="328"/>
      <c r="I27" s="328"/>
      <c r="J27" s="328"/>
      <c r="K27" s="328">
        <f t="shared" si="0"/>
        <v>0</v>
      </c>
      <c r="L27" s="328" t="str">
        <f t="shared" si="1"/>
        <v/>
      </c>
      <c r="M27" s="191"/>
      <c r="N27" s="179"/>
      <c r="O27" s="179"/>
      <c r="P27" s="196"/>
    </row>
    <row r="28" spans="1:16" s="92" customFormat="1" ht="16.5" customHeight="1">
      <c r="A28" s="522" t="s">
        <v>334</v>
      </c>
      <c r="B28" s="557"/>
      <c r="C28" s="557"/>
      <c r="D28" s="523"/>
      <c r="E28" s="337"/>
      <c r="F28" s="337"/>
      <c r="G28" s="337">
        <f>G26-G27</f>
        <v>0</v>
      </c>
      <c r="H28" s="337"/>
      <c r="I28" s="337"/>
      <c r="J28" s="337">
        <f>J26-J27</f>
        <v>0</v>
      </c>
      <c r="K28" s="328">
        <f t="shared" si="0"/>
        <v>0</v>
      </c>
      <c r="L28" s="328" t="str">
        <f t="shared" si="1"/>
        <v/>
      </c>
      <c r="M28" s="191"/>
      <c r="N28" s="179"/>
      <c r="O28" s="179"/>
      <c r="P28" s="196"/>
    </row>
    <row r="29" spans="1:16" ht="15.75" customHeight="1">
      <c r="A29" s="216"/>
      <c r="B29" s="216"/>
      <c r="C29" s="216"/>
      <c r="D29" s="216"/>
      <c r="E29" s="216"/>
      <c r="F29" s="216"/>
      <c r="G29" s="216"/>
      <c r="H29" s="216"/>
      <c r="I29" s="216"/>
      <c r="J29" s="216"/>
      <c r="K29" s="216"/>
      <c r="L29" s="216"/>
      <c r="M29" s="216"/>
      <c r="N29" s="216"/>
      <c r="O29" s="179"/>
      <c r="P29" s="186"/>
    </row>
    <row r="30" spans="1:16" ht="15.75" customHeight="1">
      <c r="A30" s="216"/>
      <c r="B30" s="216"/>
      <c r="C30" s="216"/>
      <c r="D30" s="216"/>
      <c r="E30" s="216"/>
      <c r="F30" s="216"/>
      <c r="G30" s="216"/>
      <c r="H30" s="216"/>
      <c r="I30" s="216"/>
      <c r="J30" s="216"/>
      <c r="K30" s="216"/>
      <c r="L30" s="216"/>
      <c r="M30" s="216"/>
      <c r="N30" s="216"/>
      <c r="O30" s="179"/>
      <c r="P30" s="186"/>
    </row>
    <row r="31" spans="1:16" ht="15.75" customHeight="1">
      <c r="A31" s="216"/>
      <c r="B31" s="216"/>
      <c r="C31" s="216"/>
      <c r="D31" s="216"/>
      <c r="E31" s="216"/>
      <c r="F31" s="216"/>
      <c r="G31" s="216"/>
      <c r="H31" s="216"/>
      <c r="I31" s="216"/>
      <c r="J31" s="216"/>
      <c r="K31" s="216"/>
      <c r="L31" s="216"/>
      <c r="M31" s="216"/>
      <c r="N31" s="216"/>
      <c r="O31" s="179"/>
      <c r="P31" s="186"/>
    </row>
    <row r="32" spans="1:16" ht="15.75" customHeight="1">
      <c r="A32" s="216"/>
      <c r="B32" s="216"/>
      <c r="C32" s="216"/>
      <c r="D32" s="216"/>
      <c r="E32" s="216"/>
      <c r="F32" s="216"/>
      <c r="G32" s="216"/>
      <c r="H32" s="216"/>
      <c r="I32" s="216"/>
      <c r="J32" s="216"/>
      <c r="K32" s="216"/>
      <c r="L32" s="216"/>
      <c r="M32" s="216"/>
      <c r="N32" s="216"/>
      <c r="O32" s="179"/>
      <c r="P32" s="186"/>
    </row>
    <row r="33" spans="1:16" ht="15.75" customHeight="1">
      <c r="A33" s="216"/>
      <c r="B33" s="216"/>
      <c r="C33" s="216"/>
      <c r="D33" s="216"/>
      <c r="E33" s="216"/>
      <c r="F33" s="216"/>
      <c r="G33" s="216"/>
      <c r="H33" s="216"/>
      <c r="I33" s="216"/>
      <c r="J33" s="216"/>
      <c r="K33" s="216"/>
      <c r="L33" s="216"/>
      <c r="M33" s="216"/>
      <c r="N33" s="216"/>
      <c r="O33" s="179"/>
      <c r="P33" s="186"/>
    </row>
    <row r="34" spans="1:16" ht="15.75" customHeight="1">
      <c r="A34" s="216"/>
      <c r="B34" s="216"/>
      <c r="C34" s="216"/>
      <c r="D34" s="216"/>
      <c r="E34" s="216"/>
      <c r="F34" s="216"/>
      <c r="G34" s="216"/>
      <c r="H34" s="216"/>
      <c r="I34" s="216"/>
      <c r="J34" s="216"/>
      <c r="K34" s="216"/>
      <c r="L34" s="216"/>
      <c r="M34" s="216"/>
      <c r="N34" s="216"/>
      <c r="O34" s="179"/>
      <c r="P34" s="186"/>
    </row>
    <row r="35" spans="1:16" ht="15.75" customHeight="1">
      <c r="A35" s="216"/>
      <c r="B35" s="216"/>
      <c r="C35" s="216"/>
      <c r="D35" s="216"/>
      <c r="E35" s="216"/>
      <c r="F35" s="216"/>
      <c r="G35" s="216"/>
      <c r="H35" s="216"/>
      <c r="I35" s="216"/>
      <c r="J35" s="216"/>
      <c r="K35" s="216"/>
      <c r="L35" s="216"/>
      <c r="M35" s="216"/>
      <c r="N35" s="216"/>
      <c r="O35" s="179"/>
      <c r="P35" s="186"/>
    </row>
    <row r="36" spans="1:16" ht="15.75" customHeight="1">
      <c r="A36" s="216"/>
      <c r="B36" s="216"/>
      <c r="C36" s="216"/>
      <c r="D36" s="216"/>
      <c r="E36" s="216"/>
      <c r="F36" s="216"/>
      <c r="G36" s="216"/>
      <c r="H36" s="216"/>
      <c r="I36" s="216"/>
      <c r="J36" s="216"/>
      <c r="K36" s="216"/>
      <c r="L36" s="216"/>
      <c r="M36" s="216"/>
      <c r="N36" s="216"/>
      <c r="O36" s="179"/>
      <c r="P36" s="186"/>
    </row>
    <row r="37" spans="1:16" ht="15.75" customHeight="1">
      <c r="A37" s="216"/>
      <c r="B37" s="216"/>
      <c r="C37" s="216"/>
      <c r="D37" s="216"/>
      <c r="E37" s="216"/>
      <c r="F37" s="216"/>
      <c r="G37" s="216"/>
      <c r="H37" s="216"/>
      <c r="I37" s="216"/>
      <c r="J37" s="216"/>
      <c r="K37" s="216"/>
      <c r="L37" s="216"/>
      <c r="M37" s="216"/>
      <c r="N37" s="216"/>
      <c r="O37" s="179"/>
      <c r="P37" s="186"/>
    </row>
    <row r="38" spans="1:16" ht="15.75" customHeight="1">
      <c r="A38" s="216"/>
      <c r="B38" s="216"/>
      <c r="C38" s="216"/>
      <c r="D38" s="216"/>
      <c r="E38" s="216"/>
      <c r="F38" s="216"/>
      <c r="G38" s="216"/>
      <c r="H38" s="216"/>
      <c r="I38" s="216"/>
      <c r="J38" s="216"/>
      <c r="K38" s="216"/>
      <c r="L38" s="216"/>
      <c r="M38" s="216"/>
      <c r="N38" s="216"/>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16">
    <mergeCell ref="A1:M1"/>
    <mergeCell ref="A5:A6"/>
    <mergeCell ref="B5:B6"/>
    <mergeCell ref="C5:C6"/>
    <mergeCell ref="D5:D6"/>
    <mergeCell ref="E5:G5"/>
    <mergeCell ref="L5:L6"/>
    <mergeCell ref="A28:D28"/>
    <mergeCell ref="M5:M6"/>
    <mergeCell ref="A2:M2"/>
    <mergeCell ref="L3:M3"/>
    <mergeCell ref="H5:J5"/>
    <mergeCell ref="K5:K6"/>
    <mergeCell ref="A27:D27"/>
    <mergeCell ref="A26:D26"/>
    <mergeCell ref="A4:E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1">
    <tabColor rgb="FFFF0000"/>
    <pageSetUpPr fitToPage="1"/>
  </sheetPr>
  <dimension ref="A1:P88"/>
  <sheetViews>
    <sheetView view="pageBreakPreview" topLeftCell="A14" zoomScaleNormal="100" zoomScaleSheetLayoutView="100" workbookViewId="0">
      <selection activeCell="G6" sqref="G6:G28"/>
    </sheetView>
  </sheetViews>
  <sheetFormatPr defaultColWidth="9" defaultRowHeight="15.75" customHeight="1"/>
  <cols>
    <col min="1" max="1" width="5.5" style="2" customWidth="1"/>
    <col min="2" max="2" width="27" style="2" customWidth="1"/>
    <col min="3" max="3" width="15.375" style="2" customWidth="1"/>
    <col min="4" max="4" width="14.125" style="2" customWidth="1"/>
    <col min="5" max="5" width="14.5" style="2" customWidth="1"/>
    <col min="6" max="6" width="12.125" style="2" customWidth="1"/>
    <col min="7" max="7" width="13.125" style="2" customWidth="1"/>
    <col min="8" max="8" width="22.75" style="2" customWidth="1"/>
    <col min="9" max="16384" width="9" style="2"/>
  </cols>
  <sheetData>
    <row r="1" spans="1:16" s="15" customFormat="1" ht="30" customHeight="1">
      <c r="A1" s="519" t="s">
        <v>190</v>
      </c>
      <c r="B1" s="519"/>
      <c r="C1" s="519"/>
      <c r="D1" s="519"/>
      <c r="E1" s="519"/>
      <c r="F1" s="519"/>
      <c r="G1" s="519"/>
      <c r="H1" s="519"/>
    </row>
    <row r="2" spans="1:16" s="92" customFormat="1" ht="16.5" customHeight="1">
      <c r="A2" s="518" t="str">
        <f>公用信息!A8</f>
        <v>评估基准日：2018年11月30日</v>
      </c>
      <c r="B2" s="518"/>
      <c r="C2" s="518"/>
      <c r="D2" s="518"/>
      <c r="E2" s="518"/>
      <c r="F2" s="518"/>
      <c r="G2" s="518"/>
      <c r="H2" s="518"/>
      <c r="I2" s="90"/>
      <c r="J2" s="90"/>
      <c r="K2" s="90"/>
      <c r="L2" s="90"/>
      <c r="M2" s="90"/>
      <c r="N2" s="90"/>
      <c r="O2" s="90"/>
    </row>
    <row r="3" spans="1:16" s="92" customFormat="1" ht="16.5" customHeight="1">
      <c r="A3" s="91"/>
      <c r="B3" s="91"/>
      <c r="C3" s="91"/>
      <c r="D3" s="91"/>
      <c r="E3" s="91"/>
      <c r="F3" s="91"/>
      <c r="G3" s="91"/>
      <c r="H3" s="154" t="s">
        <v>447</v>
      </c>
      <c r="I3" s="90"/>
      <c r="J3" s="90"/>
      <c r="K3" s="90"/>
      <c r="L3" s="90"/>
      <c r="M3" s="90"/>
      <c r="N3" s="90"/>
      <c r="O3" s="90"/>
    </row>
    <row r="4" spans="1:16" s="92" customFormat="1" ht="16.5" customHeight="1">
      <c r="A4" s="540" t="str">
        <f>公用信息!A5</f>
        <v>被评估单位：中国劳动关系学院</v>
      </c>
      <c r="B4" s="540"/>
      <c r="C4" s="540"/>
      <c r="D4" s="90"/>
      <c r="E4" s="90"/>
      <c r="F4" s="90"/>
      <c r="G4" s="90"/>
      <c r="H4" s="156" t="s">
        <v>291</v>
      </c>
      <c r="I4" s="90"/>
      <c r="J4" s="90"/>
      <c r="K4" s="90"/>
      <c r="L4" s="90"/>
      <c r="M4" s="90"/>
      <c r="N4" s="90"/>
      <c r="O4" s="90"/>
    </row>
    <row r="5" spans="1:16" s="93" customFormat="1" ht="16.5" customHeight="1">
      <c r="A5" s="176" t="s">
        <v>36</v>
      </c>
      <c r="B5" s="176" t="s">
        <v>448</v>
      </c>
      <c r="C5" s="176" t="s">
        <v>50</v>
      </c>
      <c r="D5" s="192" t="s">
        <v>51</v>
      </c>
      <c r="E5" s="176" t="s">
        <v>52</v>
      </c>
      <c r="F5" s="176" t="s">
        <v>321</v>
      </c>
      <c r="G5" s="176" t="s">
        <v>357</v>
      </c>
      <c r="H5" s="176" t="s">
        <v>331</v>
      </c>
      <c r="I5" s="245"/>
      <c r="J5" s="245"/>
      <c r="K5" s="245"/>
      <c r="L5" s="245"/>
      <c r="M5" s="245"/>
      <c r="N5" s="245"/>
      <c r="O5" s="245"/>
      <c r="P5" s="266"/>
    </row>
    <row r="6" spans="1:16" s="92" customFormat="1" ht="16.5" customHeight="1">
      <c r="A6" s="176"/>
      <c r="B6" s="188"/>
      <c r="C6" s="189"/>
      <c r="D6" s="328"/>
      <c r="E6" s="328"/>
      <c r="F6" s="328">
        <f>E6-D6</f>
        <v>0</v>
      </c>
      <c r="G6" s="328" t="str">
        <f>IF(D6=0,"",F6/D6*100)</f>
        <v/>
      </c>
      <c r="H6" s="191"/>
      <c r="I6" s="179"/>
      <c r="J6" s="179"/>
      <c r="K6" s="179"/>
      <c r="L6" s="179"/>
      <c r="M6" s="179"/>
      <c r="N6" s="179"/>
      <c r="O6" s="179"/>
      <c r="P6" s="196"/>
    </row>
    <row r="7" spans="1:16" s="92" customFormat="1" ht="16.5" customHeight="1">
      <c r="A7" s="176"/>
      <c r="B7" s="188"/>
      <c r="C7" s="189"/>
      <c r="D7" s="328"/>
      <c r="E7" s="328"/>
      <c r="F7" s="328">
        <f t="shared" ref="F7:F29" si="0">E7-D7</f>
        <v>0</v>
      </c>
      <c r="G7" s="328" t="str">
        <f t="shared" ref="G7:G28" si="1">IF(D7=0,"",F7/D7*100)</f>
        <v/>
      </c>
      <c r="H7" s="191"/>
      <c r="I7" s="179"/>
      <c r="J7" s="179"/>
      <c r="K7" s="179"/>
      <c r="L7" s="179"/>
      <c r="M7" s="179"/>
      <c r="N7" s="179"/>
      <c r="O7" s="179"/>
      <c r="P7" s="196"/>
    </row>
    <row r="8" spans="1:16" s="92" customFormat="1" ht="16.5" customHeight="1">
      <c r="A8" s="176"/>
      <c r="B8" s="188"/>
      <c r="C8" s="189"/>
      <c r="D8" s="328"/>
      <c r="E8" s="328"/>
      <c r="F8" s="328">
        <f t="shared" si="0"/>
        <v>0</v>
      </c>
      <c r="G8" s="328" t="str">
        <f t="shared" si="1"/>
        <v/>
      </c>
      <c r="H8" s="191"/>
      <c r="I8" s="179"/>
      <c r="J8" s="179"/>
      <c r="K8" s="179"/>
      <c r="L8" s="179"/>
      <c r="M8" s="179"/>
      <c r="N8" s="179"/>
      <c r="O8" s="179"/>
      <c r="P8" s="196"/>
    </row>
    <row r="9" spans="1:16" s="92" customFormat="1" ht="16.5" customHeight="1">
      <c r="A9" s="176"/>
      <c r="B9" s="188"/>
      <c r="C9" s="189"/>
      <c r="D9" s="328"/>
      <c r="E9" s="328"/>
      <c r="F9" s="328">
        <f t="shared" si="0"/>
        <v>0</v>
      </c>
      <c r="G9" s="328" t="str">
        <f t="shared" si="1"/>
        <v/>
      </c>
      <c r="H9" s="191"/>
      <c r="I9" s="179"/>
      <c r="J9" s="179"/>
      <c r="K9" s="179"/>
      <c r="L9" s="179"/>
      <c r="M9" s="179"/>
      <c r="N9" s="179"/>
      <c r="O9" s="179"/>
      <c r="P9" s="196"/>
    </row>
    <row r="10" spans="1:16" s="92" customFormat="1" ht="16.5" customHeight="1">
      <c r="A10" s="298"/>
      <c r="B10" s="188"/>
      <c r="C10" s="189"/>
      <c r="D10" s="328"/>
      <c r="E10" s="328"/>
      <c r="F10" s="328"/>
      <c r="G10" s="328" t="str">
        <f t="shared" si="1"/>
        <v/>
      </c>
      <c r="H10" s="191"/>
      <c r="I10" s="179"/>
      <c r="J10" s="179"/>
      <c r="K10" s="179"/>
      <c r="L10" s="179"/>
      <c r="M10" s="179"/>
      <c r="N10" s="179"/>
      <c r="O10" s="179"/>
      <c r="P10" s="196"/>
    </row>
    <row r="11" spans="1:16" s="92" customFormat="1" ht="16.5" customHeight="1">
      <c r="A11" s="298"/>
      <c r="B11" s="188"/>
      <c r="C11" s="189"/>
      <c r="D11" s="328"/>
      <c r="E11" s="328"/>
      <c r="F11" s="328"/>
      <c r="G11" s="328" t="str">
        <f t="shared" si="1"/>
        <v/>
      </c>
      <c r="H11" s="191"/>
      <c r="I11" s="179"/>
      <c r="J11" s="179"/>
      <c r="K11" s="179"/>
      <c r="L11" s="179"/>
      <c r="M11" s="179"/>
      <c r="N11" s="179"/>
      <c r="O11" s="179"/>
      <c r="P11" s="196"/>
    </row>
    <row r="12" spans="1:16" s="92" customFormat="1" ht="16.5" customHeight="1">
      <c r="A12" s="298"/>
      <c r="B12" s="188"/>
      <c r="C12" s="189"/>
      <c r="D12" s="328"/>
      <c r="E12" s="328"/>
      <c r="F12" s="328"/>
      <c r="G12" s="328" t="str">
        <f t="shared" si="1"/>
        <v/>
      </c>
      <c r="H12" s="191"/>
      <c r="I12" s="179"/>
      <c r="J12" s="179"/>
      <c r="K12" s="179"/>
      <c r="L12" s="179"/>
      <c r="M12" s="179"/>
      <c r="N12" s="179"/>
      <c r="O12" s="179"/>
      <c r="P12" s="196"/>
    </row>
    <row r="13" spans="1:16" s="92" customFormat="1" ht="16.5" customHeight="1">
      <c r="A13" s="298"/>
      <c r="B13" s="188"/>
      <c r="C13" s="189"/>
      <c r="D13" s="328"/>
      <c r="E13" s="328"/>
      <c r="F13" s="328"/>
      <c r="G13" s="328" t="str">
        <f t="shared" si="1"/>
        <v/>
      </c>
      <c r="H13" s="191"/>
      <c r="I13" s="179"/>
      <c r="J13" s="179"/>
      <c r="K13" s="179"/>
      <c r="L13" s="179"/>
      <c r="M13" s="179"/>
      <c r="N13" s="179"/>
      <c r="O13" s="179"/>
      <c r="P13" s="196"/>
    </row>
    <row r="14" spans="1:16" s="92" customFormat="1" ht="16.5" customHeight="1">
      <c r="A14" s="176"/>
      <c r="B14" s="188"/>
      <c r="C14" s="189"/>
      <c r="D14" s="328"/>
      <c r="E14" s="328"/>
      <c r="F14" s="328">
        <f t="shared" si="0"/>
        <v>0</v>
      </c>
      <c r="G14" s="328" t="str">
        <f t="shared" si="1"/>
        <v/>
      </c>
      <c r="H14" s="191"/>
      <c r="I14" s="179"/>
      <c r="J14" s="179"/>
      <c r="K14" s="179"/>
      <c r="L14" s="179"/>
      <c r="M14" s="179"/>
      <c r="N14" s="179"/>
      <c r="O14" s="179"/>
      <c r="P14" s="196"/>
    </row>
    <row r="15" spans="1:16" s="92" customFormat="1" ht="16.5" customHeight="1">
      <c r="A15" s="176"/>
      <c r="B15" s="188"/>
      <c r="C15" s="189"/>
      <c r="D15" s="328"/>
      <c r="E15" s="328"/>
      <c r="F15" s="328">
        <f t="shared" si="0"/>
        <v>0</v>
      </c>
      <c r="G15" s="328" t="str">
        <f t="shared" si="1"/>
        <v/>
      </c>
      <c r="H15" s="191"/>
      <c r="I15" s="179"/>
      <c r="J15" s="179"/>
      <c r="K15" s="179"/>
      <c r="L15" s="179"/>
      <c r="M15" s="179"/>
      <c r="N15" s="179"/>
      <c r="O15" s="179"/>
      <c r="P15" s="196"/>
    </row>
    <row r="16" spans="1:16" s="92" customFormat="1" ht="16.5" customHeight="1">
      <c r="A16" s="176"/>
      <c r="B16" s="188"/>
      <c r="C16" s="189"/>
      <c r="D16" s="328"/>
      <c r="E16" s="328"/>
      <c r="F16" s="328">
        <f t="shared" si="0"/>
        <v>0</v>
      </c>
      <c r="G16" s="328" t="str">
        <f t="shared" si="1"/>
        <v/>
      </c>
      <c r="H16" s="191"/>
      <c r="I16" s="179"/>
      <c r="J16" s="179"/>
      <c r="K16" s="179"/>
      <c r="L16" s="179"/>
      <c r="M16" s="179"/>
      <c r="N16" s="179"/>
      <c r="O16" s="179"/>
      <c r="P16" s="196"/>
    </row>
    <row r="17" spans="1:16" s="92" customFormat="1" ht="16.5" customHeight="1">
      <c r="A17" s="176"/>
      <c r="B17" s="188"/>
      <c r="C17" s="189"/>
      <c r="D17" s="328"/>
      <c r="E17" s="328"/>
      <c r="F17" s="328">
        <f t="shared" si="0"/>
        <v>0</v>
      </c>
      <c r="G17" s="328" t="str">
        <f t="shared" si="1"/>
        <v/>
      </c>
      <c r="H17" s="191"/>
      <c r="I17" s="179"/>
      <c r="J17" s="179"/>
      <c r="K17" s="179"/>
      <c r="L17" s="179"/>
      <c r="M17" s="179"/>
      <c r="N17" s="179"/>
      <c r="O17" s="179"/>
      <c r="P17" s="196"/>
    </row>
    <row r="18" spans="1:16" s="92" customFormat="1" ht="16.5" customHeight="1">
      <c r="A18" s="176"/>
      <c r="B18" s="188"/>
      <c r="C18" s="189"/>
      <c r="D18" s="328"/>
      <c r="E18" s="328"/>
      <c r="F18" s="328">
        <f t="shared" si="0"/>
        <v>0</v>
      </c>
      <c r="G18" s="328" t="str">
        <f t="shared" si="1"/>
        <v/>
      </c>
      <c r="H18" s="191"/>
      <c r="I18" s="179"/>
      <c r="J18" s="179"/>
      <c r="K18" s="179"/>
      <c r="L18" s="179"/>
      <c r="M18" s="179"/>
      <c r="N18" s="179"/>
      <c r="O18" s="179"/>
      <c r="P18" s="196"/>
    </row>
    <row r="19" spans="1:16" s="92" customFormat="1" ht="16.5" customHeight="1">
      <c r="A19" s="176"/>
      <c r="B19" s="188"/>
      <c r="C19" s="189"/>
      <c r="D19" s="328"/>
      <c r="E19" s="328"/>
      <c r="F19" s="328">
        <f t="shared" si="0"/>
        <v>0</v>
      </c>
      <c r="G19" s="328" t="str">
        <f t="shared" si="1"/>
        <v/>
      </c>
      <c r="H19" s="191"/>
      <c r="I19" s="179"/>
      <c r="J19" s="179"/>
      <c r="K19" s="179"/>
      <c r="L19" s="179"/>
      <c r="M19" s="179"/>
      <c r="N19" s="179"/>
      <c r="O19" s="179"/>
      <c r="P19" s="196"/>
    </row>
    <row r="20" spans="1:16" s="92" customFormat="1" ht="16.5" customHeight="1">
      <c r="A20" s="176"/>
      <c r="B20" s="188"/>
      <c r="C20" s="189"/>
      <c r="D20" s="328"/>
      <c r="E20" s="328"/>
      <c r="F20" s="328">
        <f t="shared" si="0"/>
        <v>0</v>
      </c>
      <c r="G20" s="328" t="str">
        <f t="shared" si="1"/>
        <v/>
      </c>
      <c r="H20" s="191"/>
      <c r="I20" s="179"/>
      <c r="J20" s="179"/>
      <c r="K20" s="179"/>
      <c r="L20" s="179"/>
      <c r="M20" s="179"/>
      <c r="N20" s="179"/>
      <c r="O20" s="179"/>
      <c r="P20" s="196"/>
    </row>
    <row r="21" spans="1:16" s="92" customFormat="1" ht="16.5" customHeight="1">
      <c r="A21" s="176"/>
      <c r="B21" s="188"/>
      <c r="C21" s="189"/>
      <c r="D21" s="328"/>
      <c r="E21" s="328"/>
      <c r="F21" s="328">
        <f t="shared" si="0"/>
        <v>0</v>
      </c>
      <c r="G21" s="328" t="str">
        <f t="shared" si="1"/>
        <v/>
      </c>
      <c r="H21" s="191"/>
      <c r="I21" s="179"/>
      <c r="J21" s="179"/>
      <c r="K21" s="179"/>
      <c r="L21" s="179"/>
      <c r="M21" s="179"/>
      <c r="N21" s="179"/>
      <c r="O21" s="179"/>
      <c r="P21" s="196"/>
    </row>
    <row r="22" spans="1:16" s="92" customFormat="1" ht="16.5" customHeight="1">
      <c r="A22" s="176"/>
      <c r="B22" s="188"/>
      <c r="C22" s="189"/>
      <c r="D22" s="328"/>
      <c r="E22" s="328"/>
      <c r="F22" s="328">
        <f t="shared" si="0"/>
        <v>0</v>
      </c>
      <c r="G22" s="328" t="str">
        <f t="shared" si="1"/>
        <v/>
      </c>
      <c r="H22" s="191"/>
      <c r="I22" s="179"/>
      <c r="J22" s="179"/>
      <c r="K22" s="179"/>
      <c r="L22" s="179"/>
      <c r="M22" s="179"/>
      <c r="N22" s="179"/>
      <c r="O22" s="179"/>
      <c r="P22" s="196"/>
    </row>
    <row r="23" spans="1:16" s="92" customFormat="1" ht="16.5" customHeight="1">
      <c r="A23" s="176"/>
      <c r="B23" s="188"/>
      <c r="C23" s="189"/>
      <c r="D23" s="328"/>
      <c r="E23" s="328"/>
      <c r="F23" s="328">
        <f t="shared" si="0"/>
        <v>0</v>
      </c>
      <c r="G23" s="328" t="str">
        <f t="shared" si="1"/>
        <v/>
      </c>
      <c r="H23" s="191"/>
      <c r="I23" s="179"/>
      <c r="J23" s="179"/>
      <c r="K23" s="179"/>
      <c r="L23" s="179"/>
      <c r="M23" s="179"/>
      <c r="N23" s="179"/>
      <c r="O23" s="179"/>
      <c r="P23" s="196"/>
    </row>
    <row r="24" spans="1:16" s="92" customFormat="1" ht="16.5" customHeight="1">
      <c r="A24" s="176"/>
      <c r="B24" s="188"/>
      <c r="C24" s="189"/>
      <c r="D24" s="328"/>
      <c r="E24" s="328"/>
      <c r="F24" s="328">
        <f t="shared" si="0"/>
        <v>0</v>
      </c>
      <c r="G24" s="328" t="str">
        <f t="shared" si="1"/>
        <v/>
      </c>
      <c r="H24" s="191"/>
      <c r="I24" s="179"/>
      <c r="J24" s="179"/>
      <c r="K24" s="179"/>
      <c r="L24" s="179"/>
      <c r="M24" s="179"/>
      <c r="N24" s="179"/>
      <c r="O24" s="179"/>
      <c r="P24" s="196"/>
    </row>
    <row r="25" spans="1:16" s="92" customFormat="1" ht="16.5" customHeight="1">
      <c r="A25" s="176"/>
      <c r="B25" s="188"/>
      <c r="C25" s="189"/>
      <c r="D25" s="328"/>
      <c r="E25" s="328"/>
      <c r="F25" s="328">
        <f t="shared" si="0"/>
        <v>0</v>
      </c>
      <c r="G25" s="328" t="str">
        <f t="shared" si="1"/>
        <v/>
      </c>
      <c r="H25" s="191"/>
      <c r="I25" s="179"/>
      <c r="J25" s="179"/>
      <c r="K25" s="179"/>
      <c r="L25" s="179"/>
      <c r="M25" s="179"/>
      <c r="N25" s="179"/>
      <c r="O25" s="179"/>
      <c r="P25" s="196"/>
    </row>
    <row r="26" spans="1:16" s="92" customFormat="1" ht="16.5" customHeight="1">
      <c r="A26" s="176"/>
      <c r="B26" s="188"/>
      <c r="C26" s="189"/>
      <c r="D26" s="328"/>
      <c r="E26" s="328"/>
      <c r="F26" s="328">
        <f t="shared" si="0"/>
        <v>0</v>
      </c>
      <c r="G26" s="328" t="str">
        <f t="shared" si="1"/>
        <v/>
      </c>
      <c r="H26" s="191"/>
      <c r="I26" s="179"/>
      <c r="J26" s="179"/>
      <c r="K26" s="179"/>
      <c r="L26" s="179"/>
      <c r="M26" s="179"/>
      <c r="N26" s="179"/>
      <c r="O26" s="179"/>
      <c r="P26" s="196"/>
    </row>
    <row r="27" spans="1:16" s="92" customFormat="1" ht="16.5" customHeight="1">
      <c r="A27" s="176"/>
      <c r="B27" s="188"/>
      <c r="C27" s="189"/>
      <c r="D27" s="328"/>
      <c r="E27" s="328"/>
      <c r="F27" s="328">
        <f t="shared" si="0"/>
        <v>0</v>
      </c>
      <c r="G27" s="328" t="str">
        <f t="shared" si="1"/>
        <v/>
      </c>
      <c r="H27" s="191"/>
      <c r="I27" s="179"/>
      <c r="J27" s="179"/>
      <c r="K27" s="179"/>
      <c r="L27" s="179"/>
      <c r="M27" s="179"/>
      <c r="N27" s="179"/>
      <c r="O27" s="179"/>
      <c r="P27" s="196"/>
    </row>
    <row r="28" spans="1:16" s="92" customFormat="1" ht="16.5" customHeight="1">
      <c r="A28" s="176"/>
      <c r="B28" s="188"/>
      <c r="C28" s="189"/>
      <c r="D28" s="328"/>
      <c r="E28" s="328"/>
      <c r="F28" s="328">
        <f t="shared" si="0"/>
        <v>0</v>
      </c>
      <c r="G28" s="328" t="str">
        <f t="shared" si="1"/>
        <v/>
      </c>
      <c r="H28" s="191"/>
      <c r="I28" s="179"/>
      <c r="J28" s="179"/>
      <c r="K28" s="179"/>
      <c r="L28" s="179"/>
      <c r="M28" s="179"/>
      <c r="N28" s="179"/>
      <c r="O28" s="179"/>
      <c r="P28" s="196"/>
    </row>
    <row r="29" spans="1:16" s="92" customFormat="1" ht="16.5" customHeight="1">
      <c r="A29" s="522" t="s">
        <v>412</v>
      </c>
      <c r="B29" s="523"/>
      <c r="C29" s="189"/>
      <c r="D29" s="328">
        <f>SUM(D6:D28)</f>
        <v>0</v>
      </c>
      <c r="E29" s="328">
        <f>SUM(E6:E28)</f>
        <v>0</v>
      </c>
      <c r="F29" s="328">
        <f t="shared" si="0"/>
        <v>0</v>
      </c>
      <c r="G29" s="328" t="str">
        <f t="shared" ref="G29" si="2">IF(D29=0,"",F29/D29*100)</f>
        <v/>
      </c>
      <c r="H29" s="191"/>
      <c r="I29" s="179"/>
      <c r="J29" s="179"/>
      <c r="K29" s="179"/>
      <c r="L29" s="179"/>
      <c r="M29" s="179"/>
      <c r="N29" s="179"/>
      <c r="O29" s="179"/>
      <c r="P29" s="196"/>
    </row>
    <row r="30" spans="1:16" ht="15.75" customHeight="1">
      <c r="A30" s="193"/>
      <c r="B30" s="193"/>
      <c r="C30" s="193"/>
      <c r="D30" s="193"/>
      <c r="E30" s="222"/>
      <c r="F30" s="208"/>
      <c r="G30" s="208"/>
      <c r="H30" s="208"/>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4">
    <mergeCell ref="A1:H1"/>
    <mergeCell ref="A2:H2"/>
    <mergeCell ref="A29:B29"/>
    <mergeCell ref="A4:C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tabColor rgb="FFFF0000"/>
    <pageSetUpPr fitToPage="1"/>
  </sheetPr>
  <dimension ref="A1:P85"/>
  <sheetViews>
    <sheetView view="pageBreakPreview" topLeftCell="A8" zoomScaleNormal="100" workbookViewId="0">
      <selection activeCell="L27" sqref="L27"/>
    </sheetView>
  </sheetViews>
  <sheetFormatPr defaultColWidth="9" defaultRowHeight="15.75" customHeight="1"/>
  <cols>
    <col min="1" max="1" width="4.375" style="2" customWidth="1"/>
    <col min="2" max="2" width="12.125" style="2" customWidth="1"/>
    <col min="3" max="3" width="11.625" style="2" customWidth="1"/>
    <col min="4" max="4" width="5.375" style="2" customWidth="1"/>
    <col min="5" max="5" width="6" style="2" customWidth="1"/>
    <col min="6" max="6" width="10" style="2" customWidth="1"/>
    <col min="7" max="7" width="12.125" style="2" customWidth="1"/>
    <col min="8" max="8" width="11.75" style="2" customWidth="1"/>
    <col min="9" max="9" width="12" style="2" customWidth="1"/>
    <col min="10" max="10" width="7.375" style="2" customWidth="1"/>
    <col min="11" max="11" width="11.625" style="2" customWidth="1"/>
    <col min="12" max="12" width="7.375" style="2" customWidth="1"/>
    <col min="13" max="13" width="10.75" style="2" customWidth="1"/>
    <col min="14" max="16384" width="9" style="2"/>
  </cols>
  <sheetData>
    <row r="1" spans="1:16" s="15" customFormat="1" ht="30" customHeight="1">
      <c r="A1" s="519" t="s">
        <v>189</v>
      </c>
      <c r="B1" s="519"/>
      <c r="C1" s="519"/>
      <c r="D1" s="519"/>
      <c r="E1" s="519"/>
      <c r="F1" s="519"/>
      <c r="G1" s="519"/>
      <c r="H1" s="519"/>
      <c r="I1" s="519"/>
      <c r="J1" s="519"/>
      <c r="K1" s="519"/>
      <c r="L1" s="519"/>
      <c r="M1" s="519"/>
    </row>
    <row r="2" spans="1:16" s="92" customFormat="1" ht="17.25" customHeight="1">
      <c r="A2" s="518" t="str">
        <f>公用信息!A8</f>
        <v>评估基准日：2018年11月30日</v>
      </c>
      <c r="B2" s="518"/>
      <c r="C2" s="518"/>
      <c r="D2" s="518"/>
      <c r="E2" s="518"/>
      <c r="F2" s="537"/>
      <c r="G2" s="537"/>
      <c r="H2" s="537"/>
      <c r="I2" s="537"/>
      <c r="J2" s="537"/>
      <c r="K2" s="537"/>
      <c r="L2" s="537"/>
      <c r="M2" s="537"/>
      <c r="N2" s="90"/>
      <c r="O2" s="90"/>
    </row>
    <row r="3" spans="1:16" s="92" customFormat="1" ht="17.25" customHeight="1">
      <c r="A3" s="91"/>
      <c r="B3" s="91"/>
      <c r="C3" s="91"/>
      <c r="D3" s="91"/>
      <c r="E3" s="91"/>
      <c r="F3" s="157"/>
      <c r="G3" s="157"/>
      <c r="H3" s="157"/>
      <c r="I3" s="157"/>
      <c r="J3" s="157"/>
      <c r="K3" s="538" t="s">
        <v>442</v>
      </c>
      <c r="L3" s="538"/>
      <c r="M3" s="538"/>
      <c r="N3" s="90"/>
      <c r="O3" s="90"/>
    </row>
    <row r="4" spans="1:16" s="92" customFormat="1" ht="17.25" customHeight="1">
      <c r="A4" s="89" t="str">
        <f>公用信息!A5</f>
        <v>被评估单位：中国劳动关系学院</v>
      </c>
      <c r="B4" s="90"/>
      <c r="C4" s="90"/>
      <c r="D4" s="90"/>
      <c r="E4" s="90"/>
      <c r="F4" s="90"/>
      <c r="G4" s="90"/>
      <c r="H4" s="90"/>
      <c r="I4" s="90"/>
      <c r="J4" s="90"/>
      <c r="K4" s="545" t="s">
        <v>291</v>
      </c>
      <c r="L4" s="545"/>
      <c r="M4" s="545"/>
      <c r="N4" s="90"/>
      <c r="O4" s="90"/>
    </row>
    <row r="5" spans="1:16" s="93" customFormat="1" ht="17.25" customHeight="1">
      <c r="A5" s="546" t="s">
        <v>36</v>
      </c>
      <c r="B5" s="546" t="s">
        <v>443</v>
      </c>
      <c r="C5" s="546" t="s">
        <v>444</v>
      </c>
      <c r="D5" s="546" t="s">
        <v>436</v>
      </c>
      <c r="E5" s="546" t="s">
        <v>437</v>
      </c>
      <c r="F5" s="546" t="s">
        <v>445</v>
      </c>
      <c r="G5" s="663" t="s">
        <v>51</v>
      </c>
      <c r="H5" s="605"/>
      <c r="I5" s="546" t="s">
        <v>52</v>
      </c>
      <c r="J5" s="546"/>
      <c r="K5" s="546"/>
      <c r="L5" s="546" t="s">
        <v>357</v>
      </c>
      <c r="M5" s="546" t="s">
        <v>331</v>
      </c>
      <c r="N5" s="245"/>
      <c r="O5" s="245"/>
      <c r="P5" s="266"/>
    </row>
    <row r="6" spans="1:16" s="93" customFormat="1" ht="17.25" customHeight="1">
      <c r="A6" s="546"/>
      <c r="B6" s="546"/>
      <c r="C6" s="546"/>
      <c r="D6" s="546"/>
      <c r="E6" s="546"/>
      <c r="F6" s="546"/>
      <c r="G6" s="192" t="s">
        <v>438</v>
      </c>
      <c r="H6" s="176" t="s">
        <v>439</v>
      </c>
      <c r="I6" s="176" t="s">
        <v>438</v>
      </c>
      <c r="J6" s="176" t="s">
        <v>440</v>
      </c>
      <c r="K6" s="176" t="s">
        <v>439</v>
      </c>
      <c r="L6" s="546"/>
      <c r="M6" s="546"/>
      <c r="N6" s="245"/>
      <c r="O6" s="245"/>
      <c r="P6" s="266"/>
    </row>
    <row r="7" spans="1:16" s="92" customFormat="1" ht="17.25" customHeight="1">
      <c r="A7" s="176"/>
      <c r="B7" s="188"/>
      <c r="C7" s="188"/>
      <c r="D7" s="176"/>
      <c r="E7" s="176"/>
      <c r="F7" s="175"/>
      <c r="G7" s="328"/>
      <c r="H7" s="328"/>
      <c r="I7" s="328"/>
      <c r="J7" s="336"/>
      <c r="K7" s="328">
        <f>ROUND(I7*J7/100,-1)</f>
        <v>0</v>
      </c>
      <c r="L7" s="328" t="str">
        <f>IF(H7=0,"",(K7-H7)/H7*100)</f>
        <v/>
      </c>
      <c r="M7" s="191"/>
      <c r="N7" s="179"/>
      <c r="O7" s="179"/>
      <c r="P7" s="196"/>
    </row>
    <row r="8" spans="1:16" s="92" customFormat="1" ht="17.25" customHeight="1">
      <c r="A8" s="176"/>
      <c r="B8" s="188"/>
      <c r="C8" s="188"/>
      <c r="D8" s="176"/>
      <c r="E8" s="176"/>
      <c r="F8" s="175"/>
      <c r="G8" s="328"/>
      <c r="H8" s="328"/>
      <c r="I8" s="328"/>
      <c r="J8" s="336"/>
      <c r="K8" s="328">
        <f t="shared" ref="K8:K24" si="0">ROUND(I8*J8/100,-1)</f>
        <v>0</v>
      </c>
      <c r="L8" s="328" t="str">
        <f t="shared" ref="L8:L27" si="1">IF(H8=0,"",(K8-H8)/H8*100)</f>
        <v/>
      </c>
      <c r="M8" s="191"/>
      <c r="N8" s="179"/>
      <c r="O8" s="179"/>
      <c r="P8" s="196"/>
    </row>
    <row r="9" spans="1:16" s="92" customFormat="1" ht="17.25" customHeight="1">
      <c r="A9" s="176"/>
      <c r="B9" s="188"/>
      <c r="C9" s="188"/>
      <c r="D9" s="176"/>
      <c r="E9" s="176"/>
      <c r="F9" s="175"/>
      <c r="G9" s="328"/>
      <c r="H9" s="328"/>
      <c r="I9" s="328"/>
      <c r="J9" s="336"/>
      <c r="K9" s="328">
        <f t="shared" si="0"/>
        <v>0</v>
      </c>
      <c r="L9" s="328" t="str">
        <f t="shared" si="1"/>
        <v/>
      </c>
      <c r="M9" s="191"/>
      <c r="N9" s="179"/>
      <c r="O9" s="179"/>
      <c r="P9" s="196"/>
    </row>
    <row r="10" spans="1:16" s="92" customFormat="1" ht="17.25" customHeight="1">
      <c r="A10" s="176"/>
      <c r="B10" s="188"/>
      <c r="C10" s="188"/>
      <c r="D10" s="176"/>
      <c r="E10" s="176"/>
      <c r="F10" s="175"/>
      <c r="G10" s="328"/>
      <c r="H10" s="328"/>
      <c r="I10" s="328"/>
      <c r="J10" s="336"/>
      <c r="K10" s="328">
        <f t="shared" si="0"/>
        <v>0</v>
      </c>
      <c r="L10" s="328" t="str">
        <f t="shared" si="1"/>
        <v/>
      </c>
      <c r="M10" s="191"/>
      <c r="N10" s="179"/>
      <c r="O10" s="179"/>
      <c r="P10" s="196"/>
    </row>
    <row r="11" spans="1:16" s="92" customFormat="1" ht="17.25" customHeight="1">
      <c r="A11" s="176"/>
      <c r="B11" s="188"/>
      <c r="C11" s="188"/>
      <c r="D11" s="176"/>
      <c r="E11" s="176"/>
      <c r="F11" s="175"/>
      <c r="G11" s="328"/>
      <c r="H11" s="328"/>
      <c r="I11" s="328"/>
      <c r="J11" s="336"/>
      <c r="K11" s="328">
        <f t="shared" si="0"/>
        <v>0</v>
      </c>
      <c r="L11" s="328" t="str">
        <f t="shared" si="1"/>
        <v/>
      </c>
      <c r="M11" s="191"/>
      <c r="N11" s="179"/>
      <c r="O11" s="179"/>
      <c r="P11" s="196"/>
    </row>
    <row r="12" spans="1:16" s="92" customFormat="1" ht="17.25" customHeight="1">
      <c r="A12" s="176"/>
      <c r="B12" s="188"/>
      <c r="C12" s="188"/>
      <c r="D12" s="176"/>
      <c r="E12" s="176"/>
      <c r="F12" s="175"/>
      <c r="G12" s="328"/>
      <c r="H12" s="328"/>
      <c r="I12" s="328"/>
      <c r="J12" s="336"/>
      <c r="K12" s="328">
        <f t="shared" si="0"/>
        <v>0</v>
      </c>
      <c r="L12" s="328" t="str">
        <f t="shared" si="1"/>
        <v/>
      </c>
      <c r="M12" s="191"/>
      <c r="N12" s="179"/>
      <c r="O12" s="179"/>
      <c r="P12" s="196"/>
    </row>
    <row r="13" spans="1:16" s="92" customFormat="1" ht="17.25" customHeight="1">
      <c r="A13" s="176"/>
      <c r="B13" s="188"/>
      <c r="C13" s="188"/>
      <c r="D13" s="176"/>
      <c r="E13" s="176"/>
      <c r="F13" s="175"/>
      <c r="G13" s="328"/>
      <c r="H13" s="328"/>
      <c r="I13" s="328"/>
      <c r="J13" s="336"/>
      <c r="K13" s="328">
        <f t="shared" si="0"/>
        <v>0</v>
      </c>
      <c r="L13" s="328" t="str">
        <f t="shared" si="1"/>
        <v/>
      </c>
      <c r="M13" s="191"/>
      <c r="N13" s="179"/>
      <c r="O13" s="179"/>
      <c r="P13" s="196"/>
    </row>
    <row r="14" spans="1:16" s="92" customFormat="1" ht="17.25" customHeight="1">
      <c r="A14" s="176"/>
      <c r="B14" s="188"/>
      <c r="C14" s="188"/>
      <c r="D14" s="176"/>
      <c r="E14" s="176"/>
      <c r="F14" s="175"/>
      <c r="G14" s="328"/>
      <c r="H14" s="328"/>
      <c r="I14" s="328"/>
      <c r="J14" s="336"/>
      <c r="K14" s="328">
        <f t="shared" si="0"/>
        <v>0</v>
      </c>
      <c r="L14" s="328" t="str">
        <f t="shared" si="1"/>
        <v/>
      </c>
      <c r="M14" s="191"/>
      <c r="N14" s="179"/>
      <c r="O14" s="179"/>
      <c r="P14" s="196"/>
    </row>
    <row r="15" spans="1:16" s="92" customFormat="1" ht="17.25" customHeight="1">
      <c r="A15" s="176"/>
      <c r="B15" s="188"/>
      <c r="C15" s="188"/>
      <c r="D15" s="176"/>
      <c r="E15" s="176"/>
      <c r="F15" s="175"/>
      <c r="G15" s="328"/>
      <c r="H15" s="328"/>
      <c r="I15" s="328"/>
      <c r="J15" s="336"/>
      <c r="K15" s="328">
        <f t="shared" si="0"/>
        <v>0</v>
      </c>
      <c r="L15" s="328" t="str">
        <f t="shared" si="1"/>
        <v/>
      </c>
      <c r="M15" s="191"/>
      <c r="N15" s="179"/>
      <c r="O15" s="179"/>
      <c r="P15" s="196"/>
    </row>
    <row r="16" spans="1:16" s="92" customFormat="1" ht="17.25" customHeight="1">
      <c r="A16" s="176"/>
      <c r="B16" s="188"/>
      <c r="C16" s="188"/>
      <c r="D16" s="176"/>
      <c r="E16" s="176"/>
      <c r="F16" s="175"/>
      <c r="G16" s="328"/>
      <c r="H16" s="328"/>
      <c r="I16" s="328"/>
      <c r="J16" s="336"/>
      <c r="K16" s="328">
        <f t="shared" si="0"/>
        <v>0</v>
      </c>
      <c r="L16" s="328" t="str">
        <f t="shared" si="1"/>
        <v/>
      </c>
      <c r="M16" s="191"/>
      <c r="N16" s="179"/>
      <c r="O16" s="179"/>
      <c r="P16" s="196"/>
    </row>
    <row r="17" spans="1:16" s="92" customFormat="1" ht="17.25" customHeight="1">
      <c r="A17" s="176"/>
      <c r="B17" s="188"/>
      <c r="C17" s="188"/>
      <c r="D17" s="176"/>
      <c r="E17" s="176"/>
      <c r="F17" s="175"/>
      <c r="G17" s="328"/>
      <c r="H17" s="328"/>
      <c r="I17" s="328"/>
      <c r="J17" s="336"/>
      <c r="K17" s="328">
        <f t="shared" si="0"/>
        <v>0</v>
      </c>
      <c r="L17" s="328" t="str">
        <f t="shared" si="1"/>
        <v/>
      </c>
      <c r="M17" s="191"/>
      <c r="N17" s="179"/>
      <c r="O17" s="179"/>
      <c r="P17" s="196"/>
    </row>
    <row r="18" spans="1:16" s="92" customFormat="1" ht="17.25" customHeight="1">
      <c r="A18" s="176"/>
      <c r="B18" s="188"/>
      <c r="C18" s="188"/>
      <c r="D18" s="176"/>
      <c r="E18" s="176"/>
      <c r="F18" s="175"/>
      <c r="G18" s="328"/>
      <c r="H18" s="328"/>
      <c r="I18" s="328"/>
      <c r="J18" s="336"/>
      <c r="K18" s="328">
        <f t="shared" si="0"/>
        <v>0</v>
      </c>
      <c r="L18" s="328" t="str">
        <f t="shared" si="1"/>
        <v/>
      </c>
      <c r="M18" s="191"/>
      <c r="N18" s="179"/>
      <c r="O18" s="179"/>
      <c r="P18" s="196"/>
    </row>
    <row r="19" spans="1:16" s="92" customFormat="1" ht="17.25" customHeight="1">
      <c r="A19" s="176"/>
      <c r="B19" s="188"/>
      <c r="C19" s="188"/>
      <c r="D19" s="176"/>
      <c r="E19" s="176"/>
      <c r="F19" s="175"/>
      <c r="G19" s="328"/>
      <c r="H19" s="328"/>
      <c r="I19" s="328"/>
      <c r="J19" s="336"/>
      <c r="K19" s="328">
        <f t="shared" si="0"/>
        <v>0</v>
      </c>
      <c r="L19" s="328" t="str">
        <f t="shared" si="1"/>
        <v/>
      </c>
      <c r="M19" s="191"/>
      <c r="N19" s="179"/>
      <c r="O19" s="179"/>
      <c r="P19" s="196"/>
    </row>
    <row r="20" spans="1:16" s="92" customFormat="1" ht="17.25" customHeight="1">
      <c r="A20" s="176"/>
      <c r="B20" s="188"/>
      <c r="C20" s="188"/>
      <c r="D20" s="176"/>
      <c r="E20" s="176"/>
      <c r="F20" s="175"/>
      <c r="G20" s="328"/>
      <c r="H20" s="328"/>
      <c r="I20" s="328"/>
      <c r="J20" s="336"/>
      <c r="K20" s="328">
        <f t="shared" si="0"/>
        <v>0</v>
      </c>
      <c r="L20" s="328" t="str">
        <f t="shared" si="1"/>
        <v/>
      </c>
      <c r="M20" s="191"/>
      <c r="N20" s="179"/>
      <c r="O20" s="179"/>
      <c r="P20" s="196"/>
    </row>
    <row r="21" spans="1:16" s="92" customFormat="1" ht="17.25" customHeight="1">
      <c r="A21" s="176"/>
      <c r="B21" s="188"/>
      <c r="C21" s="188"/>
      <c r="D21" s="176"/>
      <c r="E21" s="176"/>
      <c r="F21" s="175"/>
      <c r="G21" s="328"/>
      <c r="H21" s="328"/>
      <c r="I21" s="328"/>
      <c r="J21" s="336"/>
      <c r="K21" s="328">
        <f t="shared" si="0"/>
        <v>0</v>
      </c>
      <c r="L21" s="328" t="str">
        <f t="shared" si="1"/>
        <v/>
      </c>
      <c r="M21" s="191"/>
      <c r="N21" s="179"/>
      <c r="O21" s="179"/>
      <c r="P21" s="196"/>
    </row>
    <row r="22" spans="1:16" s="92" customFormat="1" ht="17.25" customHeight="1">
      <c r="A22" s="176"/>
      <c r="B22" s="188"/>
      <c r="C22" s="188"/>
      <c r="D22" s="176"/>
      <c r="E22" s="176"/>
      <c r="F22" s="175"/>
      <c r="G22" s="328"/>
      <c r="H22" s="328"/>
      <c r="I22" s="328"/>
      <c r="J22" s="336"/>
      <c r="K22" s="328">
        <f t="shared" si="0"/>
        <v>0</v>
      </c>
      <c r="L22" s="328" t="str">
        <f t="shared" si="1"/>
        <v/>
      </c>
      <c r="M22" s="191"/>
      <c r="N22" s="179"/>
      <c r="O22" s="179"/>
      <c r="P22" s="196"/>
    </row>
    <row r="23" spans="1:16" s="92" customFormat="1" ht="17.25" customHeight="1">
      <c r="A23" s="176"/>
      <c r="B23" s="188"/>
      <c r="C23" s="188"/>
      <c r="D23" s="176"/>
      <c r="E23" s="176"/>
      <c r="F23" s="175"/>
      <c r="G23" s="328"/>
      <c r="H23" s="328"/>
      <c r="I23" s="328"/>
      <c r="J23" s="336"/>
      <c r="K23" s="328">
        <f t="shared" si="0"/>
        <v>0</v>
      </c>
      <c r="L23" s="328" t="str">
        <f t="shared" si="1"/>
        <v/>
      </c>
      <c r="M23" s="191"/>
      <c r="N23" s="179"/>
      <c r="O23" s="179"/>
      <c r="P23" s="196"/>
    </row>
    <row r="24" spans="1:16" s="92" customFormat="1" ht="17.25" customHeight="1">
      <c r="A24" s="176"/>
      <c r="B24" s="188"/>
      <c r="C24" s="188"/>
      <c r="D24" s="176"/>
      <c r="E24" s="176"/>
      <c r="F24" s="175"/>
      <c r="G24" s="328"/>
      <c r="H24" s="328"/>
      <c r="I24" s="328"/>
      <c r="J24" s="336"/>
      <c r="K24" s="328">
        <f t="shared" si="0"/>
        <v>0</v>
      </c>
      <c r="L24" s="328" t="str">
        <f t="shared" si="1"/>
        <v/>
      </c>
      <c r="M24" s="191"/>
      <c r="N24" s="179"/>
      <c r="O24" s="179"/>
      <c r="P24" s="196"/>
    </row>
    <row r="25" spans="1:16" s="92" customFormat="1" ht="17.25" customHeight="1">
      <c r="A25" s="546" t="s">
        <v>334</v>
      </c>
      <c r="B25" s="546"/>
      <c r="C25" s="546"/>
      <c r="D25" s="176"/>
      <c r="E25" s="176"/>
      <c r="F25" s="189"/>
      <c r="G25" s="329">
        <f>ROUND(SUM(G7:G24),2)</f>
        <v>0</v>
      </c>
      <c r="H25" s="329">
        <f>ROUND(SUM(H7:H24),2)</f>
        <v>0</v>
      </c>
      <c r="I25" s="329">
        <f>ROUND(SUM(I7:I24),2)</f>
        <v>0</v>
      </c>
      <c r="J25" s="329"/>
      <c r="K25" s="329">
        <f>ROUND(SUM(K7:K24),2)</f>
        <v>0</v>
      </c>
      <c r="L25" s="328" t="str">
        <f t="shared" si="1"/>
        <v/>
      </c>
      <c r="M25" s="191"/>
      <c r="N25" s="179"/>
      <c r="O25" s="179"/>
      <c r="P25" s="196"/>
    </row>
    <row r="26" spans="1:16" s="92" customFormat="1" ht="17.25" customHeight="1">
      <c r="A26" s="546" t="s">
        <v>446</v>
      </c>
      <c r="B26" s="546"/>
      <c r="C26" s="546"/>
      <c r="D26" s="176"/>
      <c r="E26" s="176"/>
      <c r="F26" s="189"/>
      <c r="G26" s="329"/>
      <c r="H26" s="328"/>
      <c r="I26" s="328"/>
      <c r="J26" s="336"/>
      <c r="K26" s="328"/>
      <c r="L26" s="328" t="str">
        <f t="shared" si="1"/>
        <v/>
      </c>
      <c r="M26" s="191"/>
      <c r="N26" s="179"/>
      <c r="O26" s="179"/>
      <c r="P26" s="196"/>
    </row>
    <row r="27" spans="1:16" s="92" customFormat="1" ht="17.25" customHeight="1">
      <c r="A27" s="546" t="s">
        <v>334</v>
      </c>
      <c r="B27" s="546"/>
      <c r="C27" s="546"/>
      <c r="D27" s="176"/>
      <c r="E27" s="176"/>
      <c r="F27" s="189"/>
      <c r="G27" s="329">
        <f>G25-G26</f>
        <v>0</v>
      </c>
      <c r="H27" s="329">
        <f>H25-H26</f>
        <v>0</v>
      </c>
      <c r="I27" s="329">
        <f>I25-I26</f>
        <v>0</v>
      </c>
      <c r="J27" s="329">
        <f>J25-J26</f>
        <v>0</v>
      </c>
      <c r="K27" s="329">
        <f>K25-K26</f>
        <v>0</v>
      </c>
      <c r="L27" s="328" t="str">
        <f t="shared" si="1"/>
        <v/>
      </c>
      <c r="M27" s="191"/>
      <c r="N27" s="179"/>
      <c r="O27" s="179"/>
      <c r="P27" s="196"/>
    </row>
    <row r="28" spans="1:16" ht="15.75" customHeight="1">
      <c r="A28" s="193"/>
      <c r="B28" s="193"/>
      <c r="C28" s="193"/>
      <c r="D28" s="193"/>
      <c r="E28" s="216"/>
      <c r="F28" s="216"/>
      <c r="G28" s="216"/>
      <c r="H28" s="185"/>
      <c r="I28" s="185"/>
      <c r="J28" s="185"/>
      <c r="K28" s="185"/>
      <c r="L28" s="185"/>
      <c r="M28" s="185"/>
      <c r="N28" s="179"/>
      <c r="O28" s="179"/>
      <c r="P28" s="186"/>
    </row>
    <row r="29" spans="1:16" ht="15.75" customHeight="1">
      <c r="A29" s="212"/>
      <c r="B29" s="212"/>
      <c r="C29" s="212"/>
      <c r="D29" s="212"/>
      <c r="E29" s="212"/>
      <c r="F29" s="212"/>
      <c r="G29" s="216"/>
      <c r="H29" s="216"/>
      <c r="I29" s="216"/>
      <c r="J29" s="216"/>
      <c r="K29" s="216"/>
      <c r="L29" s="216"/>
      <c r="M29" s="216"/>
      <c r="N29" s="179"/>
      <c r="O29" s="179"/>
      <c r="P29" s="186"/>
    </row>
    <row r="30" spans="1:16" ht="15.75" customHeight="1">
      <c r="A30" s="216"/>
      <c r="B30" s="216"/>
      <c r="C30" s="216"/>
      <c r="D30" s="216"/>
      <c r="E30" s="216"/>
      <c r="F30" s="216"/>
      <c r="G30" s="216"/>
      <c r="H30" s="216"/>
      <c r="I30" s="216"/>
      <c r="J30" s="216"/>
      <c r="K30" s="216"/>
      <c r="L30" s="216"/>
      <c r="M30" s="216"/>
      <c r="N30" s="179"/>
      <c r="O30" s="179"/>
      <c r="P30" s="186"/>
    </row>
    <row r="31" spans="1:16" ht="15.75" customHeight="1">
      <c r="A31" s="216"/>
      <c r="B31" s="216"/>
      <c r="C31" s="216"/>
      <c r="D31" s="216"/>
      <c r="E31" s="216"/>
      <c r="F31" s="216"/>
      <c r="G31" s="216"/>
      <c r="H31" s="216"/>
      <c r="I31" s="216"/>
      <c r="J31" s="216"/>
      <c r="K31" s="216"/>
      <c r="L31" s="216"/>
      <c r="M31" s="216"/>
      <c r="N31" s="179"/>
      <c r="O31" s="179"/>
      <c r="P31" s="186"/>
    </row>
    <row r="32" spans="1:16" ht="15.75" customHeight="1">
      <c r="A32" s="216"/>
      <c r="B32" s="216"/>
      <c r="C32" s="216"/>
      <c r="D32" s="216"/>
      <c r="E32" s="216"/>
      <c r="F32" s="216"/>
      <c r="G32" s="216"/>
      <c r="H32" s="216"/>
      <c r="I32" s="216"/>
      <c r="J32" s="216"/>
      <c r="K32" s="216"/>
      <c r="L32" s="216"/>
      <c r="M32" s="216"/>
      <c r="N32" s="179"/>
      <c r="O32" s="179"/>
      <c r="P32" s="186"/>
    </row>
    <row r="33" spans="1:16" ht="15.75" customHeight="1">
      <c r="A33" s="216"/>
      <c r="B33" s="216"/>
      <c r="C33" s="216"/>
      <c r="D33" s="216"/>
      <c r="E33" s="216"/>
      <c r="F33" s="216"/>
      <c r="G33" s="216"/>
      <c r="H33" s="216"/>
      <c r="I33" s="216"/>
      <c r="J33" s="216"/>
      <c r="K33" s="216"/>
      <c r="L33" s="216"/>
      <c r="M33" s="216"/>
      <c r="N33" s="179"/>
      <c r="O33" s="179"/>
      <c r="P33" s="186"/>
    </row>
    <row r="34" spans="1:16" ht="15.75" customHeight="1">
      <c r="A34" s="216"/>
      <c r="B34" s="216"/>
      <c r="C34" s="216"/>
      <c r="D34" s="216"/>
      <c r="E34" s="216"/>
      <c r="F34" s="216"/>
      <c r="G34" s="216"/>
      <c r="H34" s="216"/>
      <c r="I34" s="216"/>
      <c r="J34" s="216"/>
      <c r="K34" s="216"/>
      <c r="L34" s="216"/>
      <c r="M34" s="216"/>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17">
    <mergeCell ref="A1:M1"/>
    <mergeCell ref="I5:K5"/>
    <mergeCell ref="L5:L6"/>
    <mergeCell ref="E5:E6"/>
    <mergeCell ref="G5:H5"/>
    <mergeCell ref="A2:M2"/>
    <mergeCell ref="M5:M6"/>
    <mergeCell ref="A27:C27"/>
    <mergeCell ref="F5:F6"/>
    <mergeCell ref="A26:C26"/>
    <mergeCell ref="A25:C25"/>
    <mergeCell ref="K3:M3"/>
    <mergeCell ref="K4:M4"/>
    <mergeCell ref="A5:A6"/>
    <mergeCell ref="B5:B6"/>
    <mergeCell ref="C5:C6"/>
    <mergeCell ref="D5:D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0">
    <tabColor rgb="FFFF0000"/>
    <pageSetUpPr fitToPage="1"/>
  </sheetPr>
  <dimension ref="A1:P88"/>
  <sheetViews>
    <sheetView view="pageBreakPreview" topLeftCell="A4" zoomScaleNormal="100" zoomScaleSheetLayoutView="100" workbookViewId="0">
      <selection activeCell="P19" sqref="P19"/>
    </sheetView>
  </sheetViews>
  <sheetFormatPr defaultColWidth="9" defaultRowHeight="15.75" customHeight="1" outlineLevelCol="1"/>
  <cols>
    <col min="1" max="1" width="4.375" style="2" customWidth="1"/>
    <col min="2" max="2" width="9" style="2"/>
    <col min="3" max="3" width="9.375" style="2" customWidth="1"/>
    <col min="4" max="4" width="4.5" style="2" customWidth="1"/>
    <col min="5" max="5" width="8" style="2" customWidth="1" outlineLevel="1"/>
    <col min="6" max="6" width="9" style="2"/>
    <col min="7" max="7" width="12.625" style="2" customWidth="1"/>
    <col min="8" max="8" width="12.875" style="2" customWidth="1"/>
    <col min="9" max="9" width="10.75" style="2" customWidth="1"/>
    <col min="10" max="10" width="12.25" style="2" customWidth="1"/>
    <col min="11" max="11" width="8.75" style="2" customWidth="1"/>
    <col min="12" max="12" width="11.75" style="2" customWidth="1"/>
    <col min="13" max="13" width="5.625" style="2" customWidth="1"/>
    <col min="14" max="14" width="7.25" style="2" customWidth="1"/>
    <col min="15" max="16384" width="9" style="2"/>
  </cols>
  <sheetData>
    <row r="1" spans="1:16" s="15" customFormat="1" ht="30" customHeight="1">
      <c r="A1" s="519" t="s">
        <v>188</v>
      </c>
      <c r="B1" s="519"/>
      <c r="C1" s="519"/>
      <c r="D1" s="519"/>
      <c r="E1" s="519"/>
      <c r="F1" s="519"/>
      <c r="G1" s="519"/>
      <c r="H1" s="519"/>
      <c r="I1" s="519"/>
      <c r="J1" s="519"/>
      <c r="K1" s="519"/>
      <c r="L1" s="519"/>
      <c r="M1" s="519"/>
      <c r="N1" s="519"/>
    </row>
    <row r="2" spans="1:16" s="92" customFormat="1" ht="16.5" customHeight="1">
      <c r="A2" s="518" t="str">
        <f>公用信息!A8</f>
        <v>评估基准日：2018年11月30日</v>
      </c>
      <c r="B2" s="518"/>
      <c r="C2" s="518"/>
      <c r="D2" s="518"/>
      <c r="E2" s="518"/>
      <c r="F2" s="518"/>
      <c r="G2" s="518"/>
      <c r="H2" s="537"/>
      <c r="I2" s="537"/>
      <c r="J2" s="537"/>
      <c r="K2" s="537"/>
      <c r="L2" s="537"/>
      <c r="M2" s="537"/>
      <c r="N2" s="537"/>
      <c r="O2" s="90"/>
    </row>
    <row r="3" spans="1:16" s="92" customFormat="1" ht="16.5" customHeight="1">
      <c r="A3" s="91"/>
      <c r="B3" s="91"/>
      <c r="C3" s="91"/>
      <c r="D3" s="91"/>
      <c r="E3" s="91"/>
      <c r="F3" s="91"/>
      <c r="G3" s="91"/>
      <c r="H3" s="157"/>
      <c r="I3" s="157"/>
      <c r="J3" s="157"/>
      <c r="K3" s="157"/>
      <c r="L3" s="157"/>
      <c r="M3" s="157"/>
      <c r="N3" s="155" t="s">
        <v>433</v>
      </c>
      <c r="O3" s="90"/>
    </row>
    <row r="4" spans="1:16" s="92" customFormat="1" ht="16.5" customHeight="1">
      <c r="A4" s="89" t="str">
        <f>公用信息!A5</f>
        <v>被评估单位：中国劳动关系学院</v>
      </c>
      <c r="B4" s="90"/>
      <c r="C4" s="90"/>
      <c r="D4" s="90"/>
      <c r="E4" s="90"/>
      <c r="F4" s="90"/>
      <c r="G4" s="90"/>
      <c r="H4" s="90"/>
      <c r="I4" s="90"/>
      <c r="J4" s="90"/>
      <c r="K4" s="90"/>
      <c r="L4" s="90"/>
      <c r="M4" s="90"/>
      <c r="N4" s="156" t="s">
        <v>291</v>
      </c>
      <c r="O4" s="90"/>
    </row>
    <row r="5" spans="1:16" s="93" customFormat="1" ht="16.5" customHeight="1">
      <c r="A5" s="546" t="s">
        <v>36</v>
      </c>
      <c r="B5" s="546" t="s">
        <v>434</v>
      </c>
      <c r="C5" s="549" t="s">
        <v>435</v>
      </c>
      <c r="D5" s="546" t="s">
        <v>436</v>
      </c>
      <c r="E5" s="546" t="s">
        <v>437</v>
      </c>
      <c r="F5" s="549" t="s">
        <v>401</v>
      </c>
      <c r="G5" s="659" t="s">
        <v>825</v>
      </c>
      <c r="H5" s="663" t="s">
        <v>51</v>
      </c>
      <c r="I5" s="605"/>
      <c r="J5" s="546" t="s">
        <v>52</v>
      </c>
      <c r="K5" s="546"/>
      <c r="L5" s="546"/>
      <c r="M5" s="546" t="s">
        <v>357</v>
      </c>
      <c r="N5" s="546" t="s">
        <v>331</v>
      </c>
      <c r="O5" s="245"/>
      <c r="P5" s="266"/>
    </row>
    <row r="6" spans="1:16" s="93" customFormat="1" ht="16.5" customHeight="1">
      <c r="A6" s="546"/>
      <c r="B6" s="546"/>
      <c r="C6" s="550"/>
      <c r="D6" s="546"/>
      <c r="E6" s="546"/>
      <c r="F6" s="550"/>
      <c r="G6" s="550"/>
      <c r="H6" s="192" t="s">
        <v>438</v>
      </c>
      <c r="I6" s="176" t="s">
        <v>439</v>
      </c>
      <c r="J6" s="176" t="s">
        <v>438</v>
      </c>
      <c r="K6" s="176" t="s">
        <v>440</v>
      </c>
      <c r="L6" s="176" t="s">
        <v>439</v>
      </c>
      <c r="M6" s="546"/>
      <c r="N6" s="546"/>
      <c r="O6" s="245"/>
      <c r="P6" s="266"/>
    </row>
    <row r="7" spans="1:16" s="92" customFormat="1" ht="16.5" customHeight="1">
      <c r="A7" s="176"/>
      <c r="B7" s="188"/>
      <c r="C7" s="188"/>
      <c r="D7" s="176"/>
      <c r="E7" s="220"/>
      <c r="F7" s="188"/>
      <c r="G7" s="176"/>
      <c r="H7" s="328"/>
      <c r="I7" s="328"/>
      <c r="J7" s="328"/>
      <c r="K7" s="336"/>
      <c r="L7" s="328">
        <f>ROUND(J7*K7/100,-1)</f>
        <v>0</v>
      </c>
      <c r="M7" s="328" t="str">
        <f>IF(I7=0,"",(L7-I7)/I7*100)</f>
        <v/>
      </c>
      <c r="N7" s="191"/>
      <c r="O7" s="179"/>
      <c r="P7" s="196"/>
    </row>
    <row r="8" spans="1:16" s="92" customFormat="1" ht="16.5" customHeight="1">
      <c r="A8" s="176"/>
      <c r="B8" s="188"/>
      <c r="C8" s="188"/>
      <c r="D8" s="176"/>
      <c r="E8" s="220"/>
      <c r="F8" s="188"/>
      <c r="G8" s="176"/>
      <c r="H8" s="328"/>
      <c r="I8" s="328"/>
      <c r="J8" s="328"/>
      <c r="K8" s="336"/>
      <c r="L8" s="328">
        <f t="shared" ref="L8:L26" si="0">ROUND(J8*K8/100,-1)</f>
        <v>0</v>
      </c>
      <c r="M8" s="328" t="str">
        <f t="shared" ref="M8:M26" si="1">IF(I8=0,"",(L8-I8)/I8*100)</f>
        <v/>
      </c>
      <c r="N8" s="191"/>
      <c r="O8" s="179"/>
      <c r="P8" s="196"/>
    </row>
    <row r="9" spans="1:16" s="92" customFormat="1" ht="16.5" customHeight="1">
      <c r="A9" s="176"/>
      <c r="B9" s="188"/>
      <c r="C9" s="188"/>
      <c r="D9" s="176"/>
      <c r="E9" s="220"/>
      <c r="F9" s="283"/>
      <c r="G9" s="176"/>
      <c r="H9" s="328"/>
      <c r="I9" s="328"/>
      <c r="J9" s="328"/>
      <c r="K9" s="336"/>
      <c r="L9" s="328">
        <f t="shared" si="0"/>
        <v>0</v>
      </c>
      <c r="M9" s="328" t="str">
        <f t="shared" si="1"/>
        <v/>
      </c>
      <c r="N9" s="191"/>
      <c r="O9" s="179"/>
      <c r="P9" s="196"/>
    </row>
    <row r="10" spans="1:16" s="92" customFormat="1" ht="16.5" customHeight="1">
      <c r="A10" s="176"/>
      <c r="B10" s="188"/>
      <c r="C10" s="188"/>
      <c r="D10" s="176"/>
      <c r="E10" s="220"/>
      <c r="F10" s="188"/>
      <c r="G10" s="176"/>
      <c r="H10" s="328"/>
      <c r="I10" s="328"/>
      <c r="J10" s="328"/>
      <c r="K10" s="336"/>
      <c r="L10" s="328">
        <f t="shared" si="0"/>
        <v>0</v>
      </c>
      <c r="M10" s="328" t="str">
        <f t="shared" si="1"/>
        <v/>
      </c>
      <c r="N10" s="191"/>
      <c r="O10" s="179"/>
      <c r="P10" s="196"/>
    </row>
    <row r="11" spans="1:16" s="92" customFormat="1" ht="16.5" customHeight="1">
      <c r="A11" s="176"/>
      <c r="B11" s="188"/>
      <c r="C11" s="188"/>
      <c r="D11" s="176"/>
      <c r="E11" s="220"/>
      <c r="F11" s="188"/>
      <c r="G11" s="176"/>
      <c r="H11" s="328"/>
      <c r="I11" s="328"/>
      <c r="J11" s="328"/>
      <c r="K11" s="336"/>
      <c r="L11" s="328">
        <f t="shared" si="0"/>
        <v>0</v>
      </c>
      <c r="M11" s="328" t="str">
        <f t="shared" si="1"/>
        <v/>
      </c>
      <c r="N11" s="191"/>
      <c r="O11" s="179"/>
      <c r="P11" s="196"/>
    </row>
    <row r="12" spans="1:16" s="92" customFormat="1" ht="16.5" customHeight="1">
      <c r="A12" s="298"/>
      <c r="B12" s="188"/>
      <c r="C12" s="188"/>
      <c r="D12" s="298"/>
      <c r="E12" s="220"/>
      <c r="F12" s="188"/>
      <c r="G12" s="298"/>
      <c r="H12" s="328"/>
      <c r="I12" s="328"/>
      <c r="J12" s="328"/>
      <c r="K12" s="336"/>
      <c r="L12" s="328"/>
      <c r="M12" s="328" t="str">
        <f t="shared" si="1"/>
        <v/>
      </c>
      <c r="N12" s="191"/>
      <c r="O12" s="179"/>
      <c r="P12" s="196"/>
    </row>
    <row r="13" spans="1:16" s="92" customFormat="1" ht="16.5" customHeight="1">
      <c r="A13" s="298"/>
      <c r="B13" s="188"/>
      <c r="C13" s="188"/>
      <c r="D13" s="298"/>
      <c r="E13" s="220"/>
      <c r="F13" s="188"/>
      <c r="G13" s="298"/>
      <c r="H13" s="328"/>
      <c r="I13" s="328"/>
      <c r="J13" s="328"/>
      <c r="K13" s="336"/>
      <c r="L13" s="328"/>
      <c r="M13" s="328" t="str">
        <f t="shared" si="1"/>
        <v/>
      </c>
      <c r="N13" s="191"/>
      <c r="O13" s="179"/>
      <c r="P13" s="196"/>
    </row>
    <row r="14" spans="1:16" s="92" customFormat="1" ht="16.5" customHeight="1">
      <c r="A14" s="176"/>
      <c r="B14" s="188"/>
      <c r="C14" s="188"/>
      <c r="D14" s="176"/>
      <c r="E14" s="220"/>
      <c r="F14" s="188"/>
      <c r="G14" s="176"/>
      <c r="H14" s="328"/>
      <c r="I14" s="328"/>
      <c r="J14" s="328"/>
      <c r="K14" s="336"/>
      <c r="L14" s="328">
        <f t="shared" si="0"/>
        <v>0</v>
      </c>
      <c r="M14" s="328" t="str">
        <f t="shared" si="1"/>
        <v/>
      </c>
      <c r="N14" s="191"/>
      <c r="O14" s="179"/>
      <c r="P14" s="196"/>
    </row>
    <row r="15" spans="1:16" s="92" customFormat="1" ht="16.5" customHeight="1">
      <c r="A15" s="176"/>
      <c r="B15" s="188"/>
      <c r="C15" s="188"/>
      <c r="D15" s="176"/>
      <c r="E15" s="220"/>
      <c r="F15" s="188"/>
      <c r="G15" s="176"/>
      <c r="H15" s="328"/>
      <c r="I15" s="328"/>
      <c r="J15" s="328"/>
      <c r="K15" s="336"/>
      <c r="L15" s="328">
        <f t="shared" si="0"/>
        <v>0</v>
      </c>
      <c r="M15" s="328" t="str">
        <f t="shared" si="1"/>
        <v/>
      </c>
      <c r="N15" s="191"/>
      <c r="O15" s="179"/>
      <c r="P15" s="196"/>
    </row>
    <row r="16" spans="1:16" s="92" customFormat="1" ht="16.5" customHeight="1">
      <c r="A16" s="176"/>
      <c r="B16" s="188"/>
      <c r="C16" s="188"/>
      <c r="D16" s="176"/>
      <c r="E16" s="220"/>
      <c r="F16" s="188"/>
      <c r="G16" s="176"/>
      <c r="H16" s="328"/>
      <c r="I16" s="328"/>
      <c r="J16" s="328"/>
      <c r="K16" s="336"/>
      <c r="L16" s="328">
        <f t="shared" si="0"/>
        <v>0</v>
      </c>
      <c r="M16" s="328" t="str">
        <f t="shared" si="1"/>
        <v/>
      </c>
      <c r="N16" s="191"/>
      <c r="O16" s="179"/>
      <c r="P16" s="196"/>
    </row>
    <row r="17" spans="1:16" s="92" customFormat="1" ht="16.5" customHeight="1">
      <c r="A17" s="176"/>
      <c r="B17" s="188"/>
      <c r="C17" s="188"/>
      <c r="D17" s="176"/>
      <c r="E17" s="220"/>
      <c r="F17" s="188"/>
      <c r="G17" s="176"/>
      <c r="H17" s="328"/>
      <c r="I17" s="328"/>
      <c r="J17" s="328"/>
      <c r="K17" s="336"/>
      <c r="L17" s="328">
        <f t="shared" si="0"/>
        <v>0</v>
      </c>
      <c r="M17" s="328" t="str">
        <f t="shared" si="1"/>
        <v/>
      </c>
      <c r="N17" s="191"/>
      <c r="O17" s="179"/>
      <c r="P17" s="196"/>
    </row>
    <row r="18" spans="1:16" s="92" customFormat="1" ht="16.5" customHeight="1">
      <c r="A18" s="176"/>
      <c r="B18" s="188"/>
      <c r="C18" s="188"/>
      <c r="D18" s="176"/>
      <c r="E18" s="220"/>
      <c r="F18" s="188"/>
      <c r="G18" s="176"/>
      <c r="H18" s="328"/>
      <c r="I18" s="328"/>
      <c r="J18" s="328"/>
      <c r="K18" s="336"/>
      <c r="L18" s="328">
        <f t="shared" si="0"/>
        <v>0</v>
      </c>
      <c r="M18" s="328" t="str">
        <f t="shared" si="1"/>
        <v/>
      </c>
      <c r="N18" s="191"/>
      <c r="O18" s="179"/>
      <c r="P18" s="196"/>
    </row>
    <row r="19" spans="1:16" s="92" customFormat="1" ht="16.5" customHeight="1">
      <c r="A19" s="176"/>
      <c r="B19" s="188"/>
      <c r="C19" s="188"/>
      <c r="D19" s="176"/>
      <c r="E19" s="220"/>
      <c r="F19" s="188"/>
      <c r="G19" s="176"/>
      <c r="H19" s="328"/>
      <c r="I19" s="328"/>
      <c r="J19" s="328"/>
      <c r="K19" s="336"/>
      <c r="L19" s="328">
        <f t="shared" si="0"/>
        <v>0</v>
      </c>
      <c r="M19" s="328" t="str">
        <f t="shared" si="1"/>
        <v/>
      </c>
      <c r="N19" s="191"/>
      <c r="O19" s="179"/>
      <c r="P19" s="196"/>
    </row>
    <row r="20" spans="1:16" s="92" customFormat="1" ht="16.5" customHeight="1">
      <c r="A20" s="176"/>
      <c r="B20" s="188"/>
      <c r="C20" s="188"/>
      <c r="D20" s="176"/>
      <c r="E20" s="220"/>
      <c r="F20" s="188"/>
      <c r="G20" s="176"/>
      <c r="H20" s="328"/>
      <c r="I20" s="328"/>
      <c r="J20" s="328"/>
      <c r="K20" s="336"/>
      <c r="L20" s="328">
        <f t="shared" si="0"/>
        <v>0</v>
      </c>
      <c r="M20" s="328" t="str">
        <f t="shared" si="1"/>
        <v/>
      </c>
      <c r="N20" s="191"/>
      <c r="O20" s="179"/>
      <c r="P20" s="196"/>
    </row>
    <row r="21" spans="1:16" s="92" customFormat="1" ht="16.5" customHeight="1">
      <c r="A21" s="176"/>
      <c r="B21" s="188"/>
      <c r="C21" s="188"/>
      <c r="D21" s="176"/>
      <c r="E21" s="220"/>
      <c r="F21" s="188"/>
      <c r="G21" s="176"/>
      <c r="H21" s="328"/>
      <c r="I21" s="328"/>
      <c r="J21" s="328"/>
      <c r="K21" s="336"/>
      <c r="L21" s="328">
        <f t="shared" si="0"/>
        <v>0</v>
      </c>
      <c r="M21" s="328" t="str">
        <f t="shared" si="1"/>
        <v/>
      </c>
      <c r="N21" s="191"/>
      <c r="O21" s="179"/>
      <c r="P21" s="196"/>
    </row>
    <row r="22" spans="1:16" s="92" customFormat="1" ht="16.5" customHeight="1">
      <c r="A22" s="176"/>
      <c r="B22" s="188"/>
      <c r="C22" s="188"/>
      <c r="D22" s="176"/>
      <c r="E22" s="220"/>
      <c r="F22" s="188"/>
      <c r="G22" s="176"/>
      <c r="H22" s="328"/>
      <c r="I22" s="328"/>
      <c r="J22" s="328"/>
      <c r="K22" s="336"/>
      <c r="L22" s="328">
        <f t="shared" si="0"/>
        <v>0</v>
      </c>
      <c r="M22" s="328" t="str">
        <f t="shared" si="1"/>
        <v/>
      </c>
      <c r="N22" s="191"/>
      <c r="O22" s="179"/>
      <c r="P22" s="196"/>
    </row>
    <row r="23" spans="1:16" s="92" customFormat="1" ht="16.5" customHeight="1">
      <c r="A23" s="176"/>
      <c r="B23" s="188"/>
      <c r="C23" s="188"/>
      <c r="D23" s="176"/>
      <c r="E23" s="220"/>
      <c r="F23" s="188"/>
      <c r="G23" s="176"/>
      <c r="H23" s="328"/>
      <c r="I23" s="328"/>
      <c r="J23" s="328"/>
      <c r="K23" s="336"/>
      <c r="L23" s="328">
        <f t="shared" si="0"/>
        <v>0</v>
      </c>
      <c r="M23" s="328" t="str">
        <f t="shared" si="1"/>
        <v/>
      </c>
      <c r="N23" s="191"/>
      <c r="O23" s="179"/>
      <c r="P23" s="196"/>
    </row>
    <row r="24" spans="1:16" s="92" customFormat="1" ht="16.5" customHeight="1">
      <c r="A24" s="176"/>
      <c r="B24" s="188"/>
      <c r="C24" s="188"/>
      <c r="D24" s="176"/>
      <c r="E24" s="220"/>
      <c r="F24" s="188"/>
      <c r="G24" s="176"/>
      <c r="H24" s="328"/>
      <c r="I24" s="328"/>
      <c r="J24" s="328"/>
      <c r="K24" s="336"/>
      <c r="L24" s="328">
        <f t="shared" si="0"/>
        <v>0</v>
      </c>
      <c r="M24" s="328" t="str">
        <f t="shared" si="1"/>
        <v/>
      </c>
      <c r="N24" s="191"/>
      <c r="O24" s="179"/>
      <c r="P24" s="196"/>
    </row>
    <row r="25" spans="1:16" s="92" customFormat="1" ht="16.5" customHeight="1">
      <c r="A25" s="176"/>
      <c r="B25" s="188"/>
      <c r="C25" s="188"/>
      <c r="D25" s="176"/>
      <c r="E25" s="220"/>
      <c r="F25" s="188"/>
      <c r="G25" s="176"/>
      <c r="H25" s="328"/>
      <c r="I25" s="328"/>
      <c r="J25" s="328"/>
      <c r="K25" s="336"/>
      <c r="L25" s="328">
        <f t="shared" si="0"/>
        <v>0</v>
      </c>
      <c r="M25" s="328" t="str">
        <f t="shared" si="1"/>
        <v/>
      </c>
      <c r="N25" s="191"/>
      <c r="O25" s="179"/>
      <c r="P25" s="196"/>
    </row>
    <row r="26" spans="1:16" s="92" customFormat="1" ht="16.5" customHeight="1">
      <c r="A26" s="176"/>
      <c r="B26" s="188"/>
      <c r="C26" s="188"/>
      <c r="D26" s="176"/>
      <c r="E26" s="220"/>
      <c r="F26" s="188"/>
      <c r="G26" s="176"/>
      <c r="H26" s="328"/>
      <c r="I26" s="328"/>
      <c r="J26" s="328"/>
      <c r="K26" s="336"/>
      <c r="L26" s="328">
        <f t="shared" si="0"/>
        <v>0</v>
      </c>
      <c r="M26" s="328" t="str">
        <f t="shared" si="1"/>
        <v/>
      </c>
      <c r="N26" s="191"/>
      <c r="O26" s="179"/>
      <c r="P26" s="196"/>
    </row>
    <row r="27" spans="1:16" s="92" customFormat="1" ht="16.5" customHeight="1">
      <c r="A27" s="522" t="s">
        <v>334</v>
      </c>
      <c r="B27" s="557"/>
      <c r="C27" s="523"/>
      <c r="D27" s="176"/>
      <c r="E27" s="220"/>
      <c r="F27" s="188"/>
      <c r="G27" s="176"/>
      <c r="H27" s="329">
        <f>ROUND(SUM(H6:H26),2)</f>
        <v>0</v>
      </c>
      <c r="I27" s="329">
        <f>ROUND(SUM(I6:I26),2)</f>
        <v>0</v>
      </c>
      <c r="J27" s="329">
        <f>ROUND(SUM(J6:J26),2)</f>
        <v>0</v>
      </c>
      <c r="K27" s="329"/>
      <c r="L27" s="329">
        <f>ROUND(SUM(L6:L26),2)</f>
        <v>0</v>
      </c>
      <c r="M27" s="328" t="str">
        <f>IF(H27=0,"",L27/H27*100)</f>
        <v/>
      </c>
      <c r="N27" s="191"/>
      <c r="O27" s="179"/>
      <c r="P27" s="196"/>
    </row>
    <row r="28" spans="1:16" s="92" customFormat="1" ht="16.5" customHeight="1">
      <c r="A28" s="522" t="s">
        <v>441</v>
      </c>
      <c r="B28" s="557"/>
      <c r="C28" s="523"/>
      <c r="D28" s="176"/>
      <c r="E28" s="220"/>
      <c r="F28" s="191"/>
      <c r="G28" s="176"/>
      <c r="H28" s="329"/>
      <c r="I28" s="329"/>
      <c r="J28" s="329"/>
      <c r="K28" s="329"/>
      <c r="L28" s="329"/>
      <c r="M28" s="328" t="str">
        <f>IF(H28=0,"",L28/H28*100)</f>
        <v/>
      </c>
      <c r="N28" s="191"/>
      <c r="O28" s="179"/>
      <c r="P28" s="196"/>
    </row>
    <row r="29" spans="1:16" s="92" customFormat="1" ht="16.5" customHeight="1">
      <c r="A29" s="522" t="s">
        <v>334</v>
      </c>
      <c r="B29" s="557"/>
      <c r="C29" s="523"/>
      <c r="D29" s="176"/>
      <c r="E29" s="224"/>
      <c r="F29" s="176"/>
      <c r="G29" s="176"/>
      <c r="H29" s="329">
        <f>H27-H28</f>
        <v>0</v>
      </c>
      <c r="I29" s="329">
        <f>I27-I28</f>
        <v>0</v>
      </c>
      <c r="J29" s="329">
        <f>J27-J28</f>
        <v>0</v>
      </c>
      <c r="K29" s="329"/>
      <c r="L29" s="329">
        <f>L27-L28</f>
        <v>0</v>
      </c>
      <c r="M29" s="328" t="str">
        <f>IF(H29=0,"",L29/H29*100)</f>
        <v/>
      </c>
      <c r="N29" s="191"/>
      <c r="O29" s="179"/>
      <c r="P29" s="196"/>
    </row>
    <row r="30" spans="1:16" ht="15.75" customHeight="1">
      <c r="A30" s="193"/>
      <c r="B30" s="193"/>
      <c r="C30" s="193"/>
      <c r="D30" s="193"/>
      <c r="E30" s="216"/>
      <c r="F30" s="216"/>
      <c r="G30" s="179"/>
      <c r="H30" s="185"/>
      <c r="I30" s="185"/>
      <c r="J30" s="185"/>
      <c r="K30" s="185"/>
      <c r="L30" s="185"/>
      <c r="M30" s="185"/>
      <c r="N30" s="185"/>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16">
    <mergeCell ref="A28:C28"/>
    <mergeCell ref="A29:C29"/>
    <mergeCell ref="A1:N1"/>
    <mergeCell ref="J5:L5"/>
    <mergeCell ref="M5:M6"/>
    <mergeCell ref="A27:C27"/>
    <mergeCell ref="C5:C6"/>
    <mergeCell ref="H5:I5"/>
    <mergeCell ref="A2:N2"/>
    <mergeCell ref="N5:N6"/>
    <mergeCell ref="F5:F6"/>
    <mergeCell ref="G5:G6"/>
    <mergeCell ref="A5:A6"/>
    <mergeCell ref="B5:B6"/>
    <mergeCell ref="D5:D6"/>
    <mergeCell ref="E5:E6"/>
  </mergeCells>
  <phoneticPr fontId="8" type="noConversion"/>
  <printOptions horizontalCentered="1"/>
  <pageMargins left="0.59055118110236227" right="0.59055118110236227" top="0.86614173228346458" bottom="0.86614173228346458" header="0.47244094488188981" footer="0.59055118110236227"/>
  <pageSetup paperSize="9" scale="99" fitToHeight="0" orientation="landscape" blackAndWhite="1" horizontalDpi="4294967292" r:id="rId1"/>
  <headerFooter scaleWithDoc="0">
    <oddFooter>&amp;L&amp;"宋体,常规"&amp;11被评估单位填表人：
填表日期：2015年  月&amp;R&amp;"宋体,常规"&amp;11评估人员：</oddFooter>
  </headerFooter>
  <legacy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A1:P86"/>
  <sheetViews>
    <sheetView view="pageBreakPreview" topLeftCell="A4" zoomScaleNormal="100" zoomScaleSheetLayoutView="100" workbookViewId="0">
      <selection activeCell="C6" sqref="C6"/>
    </sheetView>
  </sheetViews>
  <sheetFormatPr defaultColWidth="9" defaultRowHeight="15.75" customHeight="1"/>
  <cols>
    <col min="1" max="1" width="8.875" style="2" customWidth="1"/>
    <col min="2" max="2" width="30.875" style="2" customWidth="1"/>
    <col min="3" max="4" width="20.375" style="2" customWidth="1"/>
    <col min="5" max="5" width="20" style="2" customWidth="1"/>
    <col min="6" max="6" width="14.625" style="2" customWidth="1"/>
    <col min="7" max="16384" width="9" style="2"/>
  </cols>
  <sheetData>
    <row r="1" spans="1:16" s="15" customFormat="1" ht="30" customHeight="1">
      <c r="A1" s="519" t="s">
        <v>187</v>
      </c>
      <c r="B1" s="519"/>
      <c r="C1" s="519"/>
      <c r="D1" s="519"/>
      <c r="E1" s="519"/>
      <c r="F1" s="519"/>
    </row>
    <row r="2" spans="1:16" s="92" customFormat="1" ht="17.25" customHeight="1">
      <c r="A2" s="518" t="str">
        <f>公用信息!A8</f>
        <v>评估基准日：2018年11月30日</v>
      </c>
      <c r="B2" s="518"/>
      <c r="C2" s="518"/>
      <c r="D2" s="518"/>
      <c r="E2" s="518"/>
      <c r="F2" s="518"/>
      <c r="G2" s="90"/>
      <c r="H2" s="90"/>
      <c r="I2" s="90"/>
      <c r="J2" s="90"/>
      <c r="K2" s="90"/>
      <c r="L2" s="90"/>
      <c r="M2" s="90"/>
      <c r="N2" s="90"/>
      <c r="O2" s="90"/>
    </row>
    <row r="3" spans="1:16" s="92" customFormat="1" ht="17.25" customHeight="1">
      <c r="A3" s="91"/>
      <c r="B3" s="91"/>
      <c r="C3" s="91"/>
      <c r="D3" s="91"/>
      <c r="E3" s="91"/>
      <c r="F3" s="154" t="s">
        <v>429</v>
      </c>
      <c r="G3" s="90"/>
      <c r="H3" s="90"/>
      <c r="I3" s="90"/>
      <c r="J3" s="90"/>
      <c r="K3" s="90"/>
      <c r="L3" s="90"/>
      <c r="M3" s="90"/>
      <c r="N3" s="90"/>
      <c r="O3" s="90"/>
    </row>
    <row r="4" spans="1:16" s="92" customFormat="1" ht="17.25" customHeight="1">
      <c r="A4" s="89" t="str">
        <f>公用信息!A5</f>
        <v>被评估单位：中国劳动关系学院</v>
      </c>
      <c r="B4" s="90"/>
      <c r="C4" s="90"/>
      <c r="D4" s="90"/>
      <c r="E4" s="90"/>
      <c r="F4" s="158" t="s">
        <v>291</v>
      </c>
      <c r="G4" s="90"/>
      <c r="H4" s="90"/>
      <c r="I4" s="90"/>
      <c r="J4" s="90"/>
      <c r="K4" s="90"/>
      <c r="L4" s="90"/>
      <c r="M4" s="90"/>
      <c r="N4" s="90"/>
      <c r="O4" s="90"/>
    </row>
    <row r="5" spans="1:16" s="93" customFormat="1" ht="17.25" customHeight="1">
      <c r="A5" s="209" t="s">
        <v>356</v>
      </c>
      <c r="B5" s="209" t="s">
        <v>247</v>
      </c>
      <c r="C5" s="209" t="s">
        <v>51</v>
      </c>
      <c r="D5" s="209" t="s">
        <v>52</v>
      </c>
      <c r="E5" s="215" t="s">
        <v>321</v>
      </c>
      <c r="F5" s="209" t="s">
        <v>357</v>
      </c>
      <c r="G5" s="245"/>
      <c r="H5" s="245"/>
      <c r="I5" s="245"/>
      <c r="J5" s="245"/>
      <c r="K5" s="245"/>
      <c r="L5" s="245"/>
      <c r="M5" s="245"/>
      <c r="N5" s="245"/>
      <c r="O5" s="245"/>
      <c r="P5" s="266"/>
    </row>
    <row r="6" spans="1:16" s="92" customFormat="1" ht="17.25" customHeight="1">
      <c r="A6" s="209" t="s">
        <v>430</v>
      </c>
      <c r="B6" s="223" t="s">
        <v>76</v>
      </c>
      <c r="C6" s="329">
        <f>'4-12-1无形-土地'!L27</f>
        <v>0</v>
      </c>
      <c r="D6" s="329">
        <f>'4-12-1无形-土地'!M27</f>
        <v>0</v>
      </c>
      <c r="E6" s="328">
        <f>D6-C6</f>
        <v>0</v>
      </c>
      <c r="F6" s="334" t="str">
        <f>IF(C6=0,"",E6/C6*100)</f>
        <v/>
      </c>
      <c r="G6" s="179"/>
      <c r="H6" s="179"/>
      <c r="I6" s="179"/>
      <c r="J6" s="179"/>
      <c r="K6" s="179"/>
      <c r="L6" s="179"/>
      <c r="M6" s="179"/>
      <c r="N6" s="179"/>
      <c r="O6" s="179"/>
      <c r="P6" s="196"/>
    </row>
    <row r="7" spans="1:16" s="92" customFormat="1" ht="17.25" customHeight="1">
      <c r="A7" s="209" t="s">
        <v>230</v>
      </c>
      <c r="B7" s="223" t="s">
        <v>248</v>
      </c>
      <c r="C7" s="329">
        <f>'4-12-2无形-矿业权'!J29</f>
        <v>0</v>
      </c>
      <c r="D7" s="329">
        <f>'4-12-2无形-矿业权'!K29</f>
        <v>0</v>
      </c>
      <c r="E7" s="328">
        <f>D7-C7</f>
        <v>0</v>
      </c>
      <c r="F7" s="334" t="str">
        <f>IF(C7=0,"",E7/C7*100)</f>
        <v/>
      </c>
      <c r="G7" s="179"/>
      <c r="H7" s="179"/>
      <c r="I7" s="179"/>
      <c r="J7" s="179"/>
      <c r="K7" s="179"/>
      <c r="L7" s="179"/>
      <c r="M7" s="179"/>
      <c r="N7" s="179"/>
      <c r="O7" s="179"/>
      <c r="P7" s="196"/>
    </row>
    <row r="8" spans="1:16" s="92" customFormat="1" ht="17.25" customHeight="1">
      <c r="A8" s="209" t="s">
        <v>246</v>
      </c>
      <c r="B8" s="223" t="s">
        <v>249</v>
      </c>
      <c r="C8" s="329">
        <f>'4-12-3无形-其他'!F27</f>
        <v>0</v>
      </c>
      <c r="D8" s="328">
        <f>'4-12-3无形-其他'!H27</f>
        <v>0</v>
      </c>
      <c r="E8" s="328">
        <f>D8-C8</f>
        <v>0</v>
      </c>
      <c r="F8" s="334" t="str">
        <f>IF(C8=0,"",E8/C8*100)</f>
        <v/>
      </c>
      <c r="G8" s="179"/>
      <c r="H8" s="179"/>
      <c r="I8" s="179"/>
      <c r="J8" s="179"/>
      <c r="K8" s="179"/>
      <c r="L8" s="179"/>
      <c r="M8" s="179"/>
      <c r="N8" s="179"/>
      <c r="O8" s="179"/>
      <c r="P8" s="196"/>
    </row>
    <row r="9" spans="1:16" s="92" customFormat="1" ht="17.25" customHeight="1">
      <c r="A9" s="209"/>
      <c r="B9" s="223"/>
      <c r="C9" s="329"/>
      <c r="D9" s="328"/>
      <c r="E9" s="328"/>
      <c r="F9" s="334" t="str">
        <f t="shared" ref="F9:F21" si="0">IF(C9=0,"",E9/C9)</f>
        <v/>
      </c>
      <c r="G9" s="179"/>
      <c r="H9" s="179"/>
      <c r="I9" s="179"/>
      <c r="J9" s="179"/>
      <c r="K9" s="179"/>
      <c r="L9" s="179"/>
      <c r="M9" s="179"/>
      <c r="N9" s="179"/>
      <c r="O9" s="179"/>
      <c r="P9" s="196"/>
    </row>
    <row r="10" spans="1:16" s="92" customFormat="1" ht="17.25" customHeight="1">
      <c r="A10" s="209"/>
      <c r="B10" s="223"/>
      <c r="C10" s="329"/>
      <c r="D10" s="328"/>
      <c r="E10" s="328"/>
      <c r="F10" s="334" t="str">
        <f t="shared" si="0"/>
        <v/>
      </c>
      <c r="G10" s="179"/>
      <c r="H10" s="179"/>
      <c r="I10" s="179"/>
      <c r="J10" s="179"/>
      <c r="K10" s="179"/>
      <c r="L10" s="179"/>
      <c r="M10" s="179"/>
      <c r="N10" s="179"/>
      <c r="O10" s="179"/>
      <c r="P10" s="196"/>
    </row>
    <row r="11" spans="1:16" s="92" customFormat="1" ht="17.25" customHeight="1">
      <c r="A11" s="209"/>
      <c r="B11" s="223"/>
      <c r="C11" s="329"/>
      <c r="D11" s="328"/>
      <c r="E11" s="328"/>
      <c r="F11" s="334" t="str">
        <f t="shared" si="0"/>
        <v/>
      </c>
      <c r="G11" s="179"/>
      <c r="H11" s="179"/>
      <c r="I11" s="179"/>
      <c r="J11" s="179"/>
      <c r="K11" s="179"/>
      <c r="L11" s="179"/>
      <c r="M11" s="179"/>
      <c r="N11" s="179"/>
      <c r="O11" s="179"/>
      <c r="P11" s="196"/>
    </row>
    <row r="12" spans="1:16" s="92" customFormat="1" ht="17.25" customHeight="1">
      <c r="A12" s="209"/>
      <c r="B12" s="223"/>
      <c r="C12" s="329"/>
      <c r="D12" s="328"/>
      <c r="E12" s="328"/>
      <c r="F12" s="334" t="str">
        <f t="shared" si="0"/>
        <v/>
      </c>
      <c r="G12" s="179"/>
      <c r="H12" s="179"/>
      <c r="I12" s="179"/>
      <c r="J12" s="179"/>
      <c r="K12" s="179"/>
      <c r="L12" s="179"/>
      <c r="M12" s="179"/>
      <c r="N12" s="179"/>
      <c r="O12" s="179"/>
      <c r="P12" s="196"/>
    </row>
    <row r="13" spans="1:16" s="92" customFormat="1" ht="17.25" customHeight="1">
      <c r="A13" s="209"/>
      <c r="B13" s="223"/>
      <c r="C13" s="329"/>
      <c r="D13" s="328"/>
      <c r="E13" s="328"/>
      <c r="F13" s="334" t="str">
        <f t="shared" si="0"/>
        <v/>
      </c>
      <c r="G13" s="179"/>
      <c r="H13" s="179"/>
      <c r="I13" s="179"/>
      <c r="J13" s="179"/>
      <c r="K13" s="179"/>
      <c r="L13" s="179"/>
      <c r="M13" s="179"/>
      <c r="N13" s="179"/>
      <c r="O13" s="179"/>
      <c r="P13" s="196"/>
    </row>
    <row r="14" spans="1:16" s="92" customFormat="1" ht="17.25" customHeight="1">
      <c r="A14" s="209"/>
      <c r="B14" s="223"/>
      <c r="C14" s="329"/>
      <c r="D14" s="328"/>
      <c r="E14" s="328"/>
      <c r="F14" s="334" t="str">
        <f t="shared" si="0"/>
        <v/>
      </c>
      <c r="G14" s="179"/>
      <c r="H14" s="179"/>
      <c r="I14" s="179"/>
      <c r="J14" s="179"/>
      <c r="K14" s="179"/>
      <c r="L14" s="179"/>
      <c r="M14" s="179"/>
      <c r="N14" s="179"/>
      <c r="O14" s="179"/>
      <c r="P14" s="196"/>
    </row>
    <row r="15" spans="1:16" s="92" customFormat="1" ht="17.25" customHeight="1">
      <c r="A15" s="209"/>
      <c r="B15" s="223"/>
      <c r="C15" s="329"/>
      <c r="D15" s="328"/>
      <c r="E15" s="328"/>
      <c r="F15" s="334" t="str">
        <f t="shared" si="0"/>
        <v/>
      </c>
      <c r="G15" s="179"/>
      <c r="H15" s="179"/>
      <c r="I15" s="179"/>
      <c r="J15" s="179"/>
      <c r="K15" s="179"/>
      <c r="L15" s="179"/>
      <c r="M15" s="179"/>
      <c r="N15" s="179"/>
      <c r="O15" s="179"/>
      <c r="P15" s="196"/>
    </row>
    <row r="16" spans="1:16" s="92" customFormat="1" ht="17.25" customHeight="1">
      <c r="A16" s="209"/>
      <c r="B16" s="223"/>
      <c r="C16" s="329"/>
      <c r="D16" s="328"/>
      <c r="E16" s="328"/>
      <c r="F16" s="334" t="str">
        <f t="shared" si="0"/>
        <v/>
      </c>
      <c r="G16" s="179"/>
      <c r="H16" s="179"/>
      <c r="I16" s="179"/>
      <c r="J16" s="179"/>
      <c r="K16" s="179"/>
      <c r="L16" s="179"/>
      <c r="M16" s="179"/>
      <c r="N16" s="179"/>
      <c r="O16" s="179"/>
      <c r="P16" s="196"/>
    </row>
    <row r="17" spans="1:16" s="92" customFormat="1" ht="17.25" customHeight="1">
      <c r="A17" s="209"/>
      <c r="B17" s="223"/>
      <c r="C17" s="329"/>
      <c r="D17" s="328"/>
      <c r="E17" s="328"/>
      <c r="F17" s="334" t="str">
        <f t="shared" si="0"/>
        <v/>
      </c>
      <c r="G17" s="179"/>
      <c r="H17" s="179"/>
      <c r="I17" s="179"/>
      <c r="J17" s="179"/>
      <c r="K17" s="179"/>
      <c r="L17" s="179"/>
      <c r="M17" s="179"/>
      <c r="N17" s="179"/>
      <c r="O17" s="179"/>
      <c r="P17" s="196"/>
    </row>
    <row r="18" spans="1:16" s="92" customFormat="1" ht="17.25" customHeight="1">
      <c r="A18" s="209"/>
      <c r="B18" s="223"/>
      <c r="C18" s="329"/>
      <c r="D18" s="328"/>
      <c r="E18" s="328"/>
      <c r="F18" s="334" t="str">
        <f t="shared" si="0"/>
        <v/>
      </c>
      <c r="G18" s="179"/>
      <c r="H18" s="179"/>
      <c r="I18" s="179"/>
      <c r="J18" s="179"/>
      <c r="K18" s="179"/>
      <c r="L18" s="179"/>
      <c r="M18" s="179"/>
      <c r="N18" s="179"/>
      <c r="O18" s="179"/>
      <c r="P18" s="196"/>
    </row>
    <row r="19" spans="1:16" s="92" customFormat="1" ht="17.25" customHeight="1">
      <c r="A19" s="209"/>
      <c r="B19" s="223"/>
      <c r="C19" s="329"/>
      <c r="D19" s="328"/>
      <c r="E19" s="328"/>
      <c r="F19" s="334" t="str">
        <f t="shared" si="0"/>
        <v/>
      </c>
      <c r="G19" s="179"/>
      <c r="H19" s="179"/>
      <c r="I19" s="179"/>
      <c r="J19" s="179"/>
      <c r="K19" s="179"/>
      <c r="L19" s="179"/>
      <c r="M19" s="179"/>
      <c r="N19" s="179"/>
      <c r="O19" s="179"/>
      <c r="P19" s="196"/>
    </row>
    <row r="20" spans="1:16" s="92" customFormat="1" ht="17.25" customHeight="1">
      <c r="A20" s="209"/>
      <c r="B20" s="223"/>
      <c r="C20" s="329"/>
      <c r="D20" s="328"/>
      <c r="E20" s="328"/>
      <c r="F20" s="334" t="str">
        <f t="shared" si="0"/>
        <v/>
      </c>
      <c r="G20" s="179"/>
      <c r="H20" s="179"/>
      <c r="I20" s="179"/>
      <c r="J20" s="179"/>
      <c r="K20" s="179"/>
      <c r="L20" s="179"/>
      <c r="M20" s="179"/>
      <c r="N20" s="179"/>
      <c r="O20" s="179"/>
      <c r="P20" s="196"/>
    </row>
    <row r="21" spans="1:16" s="92" customFormat="1" ht="17.25" customHeight="1">
      <c r="A21" s="209"/>
      <c r="B21" s="223"/>
      <c r="C21" s="329"/>
      <c r="D21" s="328"/>
      <c r="E21" s="328"/>
      <c r="F21" s="334" t="str">
        <f t="shared" si="0"/>
        <v/>
      </c>
      <c r="G21" s="179"/>
      <c r="H21" s="179"/>
      <c r="I21" s="179"/>
      <c r="J21" s="179"/>
      <c r="K21" s="179"/>
      <c r="L21" s="179"/>
      <c r="M21" s="179"/>
      <c r="N21" s="179"/>
      <c r="O21" s="179"/>
      <c r="P21" s="196"/>
    </row>
    <row r="22" spans="1:16" s="92" customFormat="1" ht="17.25" customHeight="1">
      <c r="A22" s="543" t="s">
        <v>431</v>
      </c>
      <c r="B22" s="544"/>
      <c r="C22" s="329">
        <f>SUM(C6:C21)</f>
        <v>0</v>
      </c>
      <c r="D22" s="329">
        <f>SUM(D6:D21)</f>
        <v>0</v>
      </c>
      <c r="E22" s="328">
        <f>D22-C22</f>
        <v>0</v>
      </c>
      <c r="F22" s="334" t="str">
        <f>IF(C22=0,"",E22/C22*100)</f>
        <v/>
      </c>
      <c r="G22" s="179"/>
      <c r="H22" s="179"/>
      <c r="I22" s="179"/>
      <c r="J22" s="179"/>
      <c r="K22" s="179"/>
      <c r="L22" s="179"/>
      <c r="M22" s="179"/>
      <c r="N22" s="179"/>
      <c r="O22" s="179"/>
      <c r="P22" s="196"/>
    </row>
    <row r="23" spans="1:16" s="92" customFormat="1" ht="17.25" customHeight="1">
      <c r="A23" s="543" t="s">
        <v>75</v>
      </c>
      <c r="B23" s="544"/>
      <c r="C23" s="329"/>
      <c r="D23" s="329"/>
      <c r="E23" s="328">
        <f>D23-C23</f>
        <v>0</v>
      </c>
      <c r="F23" s="334" t="str">
        <f>IF(C23=0,"",E23/C23*100)</f>
        <v/>
      </c>
      <c r="G23" s="179"/>
      <c r="H23" s="179"/>
      <c r="I23" s="179"/>
      <c r="J23" s="179"/>
      <c r="K23" s="179"/>
      <c r="L23" s="179"/>
      <c r="M23" s="179"/>
      <c r="N23" s="179"/>
      <c r="O23" s="179"/>
      <c r="P23" s="196"/>
    </row>
    <row r="24" spans="1:16" s="92" customFormat="1" ht="17.25" customHeight="1">
      <c r="A24" s="543" t="s">
        <v>431</v>
      </c>
      <c r="B24" s="544"/>
      <c r="C24" s="329">
        <f>C22-C23</f>
        <v>0</v>
      </c>
      <c r="D24" s="329">
        <f>D22-D23</f>
        <v>0</v>
      </c>
      <c r="E24" s="328">
        <f>D24-C24</f>
        <v>0</v>
      </c>
      <c r="F24" s="334" t="str">
        <f>IF(C24=0,"",E24/C24*100)</f>
        <v/>
      </c>
      <c r="G24" s="179"/>
      <c r="H24" s="179"/>
      <c r="I24" s="179"/>
      <c r="J24" s="179"/>
      <c r="K24" s="179"/>
      <c r="L24" s="179"/>
      <c r="M24" s="179"/>
      <c r="N24" s="179"/>
      <c r="O24" s="179"/>
      <c r="P24" s="196"/>
    </row>
    <row r="25" spans="1:16" s="92" customFormat="1" ht="15.75" customHeight="1">
      <c r="A25" s="195"/>
      <c r="B25" s="179"/>
      <c r="C25" s="179"/>
      <c r="D25" s="664" t="s">
        <v>359</v>
      </c>
      <c r="E25" s="664"/>
      <c r="F25" s="664"/>
      <c r="G25" s="179"/>
      <c r="H25" s="179"/>
      <c r="I25" s="179"/>
      <c r="J25" s="179"/>
      <c r="K25" s="179"/>
      <c r="L25" s="179"/>
      <c r="M25" s="179"/>
      <c r="N25" s="179"/>
      <c r="O25" s="179"/>
      <c r="P25" s="196"/>
    </row>
    <row r="26" spans="1:16" ht="15.75" customHeight="1">
      <c r="A26" s="195"/>
      <c r="B26" s="179"/>
      <c r="C26" s="179"/>
      <c r="D26" s="179"/>
      <c r="E26" s="179"/>
      <c r="F26" s="179"/>
      <c r="G26" s="179"/>
      <c r="H26" s="179"/>
      <c r="I26" s="179"/>
      <c r="J26" s="179"/>
      <c r="K26" s="179"/>
      <c r="L26" s="179"/>
      <c r="M26" s="179"/>
      <c r="N26" s="179"/>
      <c r="O26" s="179"/>
      <c r="P26" s="186"/>
    </row>
    <row r="27" spans="1:16" ht="15.75" customHeight="1">
      <c r="A27" s="179"/>
      <c r="B27" s="179"/>
      <c r="C27" s="179"/>
      <c r="D27" s="179"/>
      <c r="E27" s="179"/>
      <c r="F27" s="179"/>
      <c r="G27" s="179"/>
      <c r="H27" s="179"/>
      <c r="I27" s="179"/>
      <c r="J27" s="179"/>
      <c r="K27" s="179"/>
      <c r="L27" s="179"/>
      <c r="M27" s="179"/>
      <c r="N27" s="179"/>
      <c r="O27" s="179"/>
      <c r="P27" s="18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6">
    <mergeCell ref="D25:F25"/>
    <mergeCell ref="A24:B24"/>
    <mergeCell ref="A1:F1"/>
    <mergeCell ref="A2:F2"/>
    <mergeCell ref="A22:B22"/>
    <mergeCell ref="A23:B23"/>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42"/>
  <sheetViews>
    <sheetView workbookViewId="0">
      <selection activeCell="M30" sqref="M30"/>
    </sheetView>
  </sheetViews>
  <sheetFormatPr defaultColWidth="9" defaultRowHeight="13.5"/>
  <cols>
    <col min="1" max="1" width="23.25" style="431" customWidth="1"/>
    <col min="2" max="4" width="13.75" style="431" customWidth="1"/>
    <col min="5" max="5" width="20.25" style="431" customWidth="1"/>
    <col min="6" max="8" width="13.5" style="431" customWidth="1"/>
    <col min="9" max="16384" width="9" style="431"/>
  </cols>
  <sheetData>
    <row r="1" spans="1:8" ht="26.25" thickBot="1">
      <c r="A1" s="516" t="s">
        <v>844</v>
      </c>
      <c r="B1" s="516"/>
      <c r="C1" s="516"/>
      <c r="D1" s="516"/>
      <c r="E1" s="516"/>
      <c r="F1" s="516"/>
      <c r="G1" s="516"/>
      <c r="H1" s="516"/>
    </row>
    <row r="2" spans="1:8">
      <c r="A2" s="432" t="str">
        <f>公用信息!A8</f>
        <v>评估基准日：2018年11月30日</v>
      </c>
      <c r="B2" s="432"/>
      <c r="C2" s="432"/>
      <c r="D2" s="432"/>
      <c r="E2" s="432"/>
      <c r="F2" s="432"/>
      <c r="G2" s="432"/>
      <c r="H2" s="432"/>
    </row>
    <row r="3" spans="1:8" ht="14.25" thickBot="1">
      <c r="A3" s="433" t="str">
        <f>公用信息!A5</f>
        <v>被评估单位：中国劳动关系学院</v>
      </c>
      <c r="B3" s="434"/>
      <c r="C3" s="434"/>
      <c r="D3" s="434"/>
      <c r="E3" s="434"/>
      <c r="F3" s="434"/>
      <c r="G3" s="434"/>
      <c r="H3" s="434"/>
    </row>
    <row r="4" spans="1:8">
      <c r="A4" s="418" t="s">
        <v>676</v>
      </c>
      <c r="B4" s="419" t="s">
        <v>677</v>
      </c>
      <c r="C4" s="419" t="s">
        <v>845</v>
      </c>
      <c r="D4" s="419" t="s">
        <v>313</v>
      </c>
      <c r="E4" s="419" t="s">
        <v>678</v>
      </c>
      <c r="F4" s="419" t="s">
        <v>677</v>
      </c>
      <c r="G4" s="419" t="s">
        <v>845</v>
      </c>
      <c r="H4" s="419" t="s">
        <v>313</v>
      </c>
    </row>
    <row r="5" spans="1:8">
      <c r="A5" s="424" t="s">
        <v>681</v>
      </c>
      <c r="B5" s="425"/>
      <c r="C5" s="425"/>
      <c r="D5" s="425"/>
      <c r="E5" s="424" t="s">
        <v>682</v>
      </c>
      <c r="F5" s="425"/>
      <c r="G5" s="425"/>
      <c r="H5" s="425"/>
    </row>
    <row r="6" spans="1:8">
      <c r="A6" s="424" t="s">
        <v>684</v>
      </c>
      <c r="B6" s="425"/>
      <c r="C6" s="425" t="e">
        <f>#REF!</f>
        <v>#REF!</v>
      </c>
      <c r="D6" s="425" t="e">
        <f>B6-#REF!</f>
        <v>#REF!</v>
      </c>
      <c r="E6" s="424" t="s">
        <v>685</v>
      </c>
      <c r="F6" s="425"/>
      <c r="G6" s="425"/>
      <c r="H6" s="425" t="e">
        <f>F6-#REF!</f>
        <v>#REF!</v>
      </c>
    </row>
    <row r="7" spans="1:8">
      <c r="A7" s="426" t="s">
        <v>688</v>
      </c>
      <c r="B7" s="427"/>
      <c r="C7" s="427"/>
      <c r="D7" s="425"/>
      <c r="E7" s="426" t="s">
        <v>689</v>
      </c>
      <c r="F7" s="425"/>
      <c r="G7" s="425"/>
      <c r="H7" s="425"/>
    </row>
    <row r="8" spans="1:8">
      <c r="A8" s="428" t="s">
        <v>692</v>
      </c>
      <c r="B8" s="425"/>
      <c r="C8" s="425"/>
      <c r="D8" s="425"/>
      <c r="E8" s="428" t="s">
        <v>693</v>
      </c>
      <c r="F8" s="425"/>
      <c r="G8" s="425"/>
      <c r="H8" s="425"/>
    </row>
    <row r="9" spans="1:8">
      <c r="A9" s="424" t="s">
        <v>696</v>
      </c>
      <c r="B9" s="425"/>
      <c r="C9" s="425"/>
      <c r="D9" s="425" t="e">
        <f>B9-#REF!</f>
        <v>#REF!</v>
      </c>
      <c r="E9" s="424" t="s">
        <v>697</v>
      </c>
      <c r="F9" s="425"/>
      <c r="G9" s="425"/>
      <c r="H9" s="425" t="e">
        <f>F9-#REF!</f>
        <v>#REF!</v>
      </c>
    </row>
    <row r="10" spans="1:8">
      <c r="A10" s="424" t="s">
        <v>700</v>
      </c>
      <c r="B10" s="425"/>
      <c r="C10" s="425"/>
      <c r="D10" s="425" t="e">
        <f>B10-#REF!</f>
        <v>#REF!</v>
      </c>
      <c r="E10" s="424" t="s">
        <v>701</v>
      </c>
      <c r="F10" s="425"/>
      <c r="G10" s="425"/>
      <c r="H10" s="425" t="e">
        <f>F10-#REF!</f>
        <v>#REF!</v>
      </c>
    </row>
    <row r="11" spans="1:8">
      <c r="A11" s="424" t="s">
        <v>704</v>
      </c>
      <c r="B11" s="425"/>
      <c r="C11" s="425"/>
      <c r="D11" s="425" t="e">
        <f>B11-#REF!</f>
        <v>#REF!</v>
      </c>
      <c r="E11" s="424" t="s">
        <v>705</v>
      </c>
      <c r="F11" s="425"/>
      <c r="G11" s="425"/>
      <c r="H11" s="425" t="e">
        <f>F11-#REF!</f>
        <v>#REF!</v>
      </c>
    </row>
    <row r="12" spans="1:8">
      <c r="A12" s="424" t="s">
        <v>708</v>
      </c>
      <c r="B12" s="425"/>
      <c r="C12" s="425"/>
      <c r="D12" s="425" t="e">
        <f>B12-#REF!</f>
        <v>#REF!</v>
      </c>
      <c r="E12" s="428" t="s">
        <v>709</v>
      </c>
      <c r="F12" s="425"/>
      <c r="G12" s="425"/>
      <c r="H12" s="425" t="e">
        <f>F12-#REF!</f>
        <v>#REF!</v>
      </c>
    </row>
    <row r="13" spans="1:8">
      <c r="A13" s="424" t="s">
        <v>712</v>
      </c>
      <c r="B13" s="425"/>
      <c r="C13" s="425"/>
      <c r="D13" s="425" t="e">
        <f>B13-#REF!</f>
        <v>#REF!</v>
      </c>
      <c r="E13" s="424" t="s">
        <v>713</v>
      </c>
      <c r="F13" s="425"/>
      <c r="G13" s="425"/>
      <c r="H13" s="425" t="e">
        <f>F13-#REF!</f>
        <v>#REF!</v>
      </c>
    </row>
    <row r="14" spans="1:8">
      <c r="A14" s="424" t="s">
        <v>716</v>
      </c>
      <c r="B14" s="425"/>
      <c r="C14" s="425"/>
      <c r="D14" s="425" t="e">
        <f>B14-#REF!</f>
        <v>#REF!</v>
      </c>
      <c r="E14" s="424" t="s">
        <v>717</v>
      </c>
      <c r="F14" s="425"/>
      <c r="G14" s="425"/>
      <c r="H14" s="425" t="e">
        <f>F14-#REF!</f>
        <v>#REF!</v>
      </c>
    </row>
    <row r="15" spans="1:8">
      <c r="A15" s="424" t="s">
        <v>720</v>
      </c>
      <c r="B15" s="425"/>
      <c r="C15" s="425"/>
      <c r="D15" s="425" t="e">
        <f>B15-#REF!</f>
        <v>#REF!</v>
      </c>
      <c r="E15" s="424" t="s">
        <v>721</v>
      </c>
      <c r="F15" s="425"/>
      <c r="G15" s="425"/>
      <c r="H15" s="425" t="e">
        <f>F15-#REF!</f>
        <v>#REF!</v>
      </c>
    </row>
    <row r="16" spans="1:8">
      <c r="A16" s="424" t="s">
        <v>724</v>
      </c>
      <c r="B16" s="425"/>
      <c r="C16" s="425"/>
      <c r="D16" s="425"/>
      <c r="E16" s="424" t="s">
        <v>725</v>
      </c>
      <c r="F16" s="425"/>
      <c r="G16" s="425"/>
      <c r="H16" s="425" t="e">
        <f>F16-#REF!</f>
        <v>#REF!</v>
      </c>
    </row>
    <row r="17" spans="1:8">
      <c r="A17" s="424" t="s">
        <v>728</v>
      </c>
      <c r="B17" s="425"/>
      <c r="C17" s="425"/>
      <c r="D17" s="425" t="e">
        <f>B17-#REF!</f>
        <v>#REF!</v>
      </c>
      <c r="E17" s="424" t="s">
        <v>729</v>
      </c>
      <c r="F17" s="425"/>
      <c r="G17" s="425"/>
      <c r="H17" s="425"/>
    </row>
    <row r="18" spans="1:8">
      <c r="A18" s="424" t="s">
        <v>732</v>
      </c>
      <c r="B18" s="425"/>
      <c r="C18" s="425"/>
      <c r="D18" s="425" t="e">
        <f>B18-#REF!</f>
        <v>#REF!</v>
      </c>
      <c r="E18" s="424" t="s">
        <v>733</v>
      </c>
      <c r="F18" s="425"/>
      <c r="G18" s="425"/>
      <c r="H18" s="425" t="e">
        <f>F18-#REF!</f>
        <v>#REF!</v>
      </c>
    </row>
    <row r="19" spans="1:8">
      <c r="A19" s="424" t="s">
        <v>736</v>
      </c>
      <c r="B19" s="425"/>
      <c r="C19" s="425"/>
      <c r="D19" s="425" t="e">
        <f>B19-#REF!</f>
        <v>#REF!</v>
      </c>
      <c r="E19" s="424" t="s">
        <v>731</v>
      </c>
      <c r="F19" s="425"/>
      <c r="G19" s="425"/>
      <c r="H19" s="425" t="e">
        <f>F19-#REF!</f>
        <v>#REF!</v>
      </c>
    </row>
    <row r="20" spans="1:8">
      <c r="A20" s="424"/>
      <c r="B20" s="425"/>
      <c r="C20" s="425"/>
      <c r="D20" s="425"/>
      <c r="E20" s="424" t="s">
        <v>739</v>
      </c>
      <c r="F20" s="425"/>
      <c r="G20" s="425"/>
      <c r="H20" s="425" t="e">
        <f>F20-#REF!</f>
        <v>#REF!</v>
      </c>
    </row>
    <row r="21" spans="1:8">
      <c r="A21" s="424"/>
      <c r="B21" s="429"/>
      <c r="C21" s="429"/>
      <c r="D21" s="429"/>
      <c r="E21" s="424" t="s">
        <v>742</v>
      </c>
      <c r="F21" s="429"/>
      <c r="G21" s="429"/>
      <c r="H21" s="429"/>
    </row>
    <row r="22" spans="1:8">
      <c r="A22" s="424"/>
      <c r="B22" s="429"/>
      <c r="C22" s="429"/>
      <c r="D22" s="429"/>
      <c r="E22" s="424" t="s">
        <v>741</v>
      </c>
      <c r="F22" s="425"/>
      <c r="G22" s="425"/>
      <c r="H22" s="425" t="e">
        <f>F22-#REF!</f>
        <v>#REF!</v>
      </c>
    </row>
    <row r="23" spans="1:8">
      <c r="A23" s="424" t="s">
        <v>747</v>
      </c>
      <c r="B23" s="429"/>
      <c r="C23" s="429"/>
      <c r="D23" s="429"/>
      <c r="E23" s="424" t="s">
        <v>748</v>
      </c>
      <c r="F23" s="425"/>
      <c r="G23" s="425"/>
      <c r="H23" s="425" t="e">
        <f>F23-#REF!</f>
        <v>#REF!</v>
      </c>
    </row>
    <row r="24" spans="1:8">
      <c r="A24" s="424" t="s">
        <v>750</v>
      </c>
      <c r="B24" s="425"/>
      <c r="C24" s="425"/>
      <c r="D24" s="425" t="e">
        <f>B24-#REF!</f>
        <v>#REF!</v>
      </c>
      <c r="E24" s="424" t="s">
        <v>751</v>
      </c>
      <c r="F24" s="425"/>
      <c r="G24" s="425"/>
      <c r="H24" s="425" t="e">
        <f>F24-#REF!</f>
        <v>#REF!</v>
      </c>
    </row>
    <row r="25" spans="1:8">
      <c r="A25" s="424" t="s">
        <v>753</v>
      </c>
      <c r="B25" s="425"/>
      <c r="C25" s="425"/>
      <c r="D25" s="425" t="e">
        <f>B25-#REF!</f>
        <v>#REF!</v>
      </c>
      <c r="E25" s="424" t="s">
        <v>754</v>
      </c>
      <c r="F25" s="425"/>
      <c r="G25" s="425"/>
      <c r="H25" s="425" t="e">
        <f>F25-#REF!</f>
        <v>#REF!</v>
      </c>
    </row>
    <row r="26" spans="1:8">
      <c r="A26" s="424" t="s">
        <v>757</v>
      </c>
      <c r="B26" s="425"/>
      <c r="C26" s="425"/>
      <c r="D26" s="425" t="e">
        <f>B26-#REF!</f>
        <v>#REF!</v>
      </c>
      <c r="E26" s="424" t="s">
        <v>758</v>
      </c>
      <c r="F26" s="425"/>
      <c r="G26" s="425"/>
      <c r="H26" s="425" t="e">
        <f>F26-#REF!</f>
        <v>#REF!</v>
      </c>
    </row>
    <row r="27" spans="1:8">
      <c r="A27" s="424" t="s">
        <v>761</v>
      </c>
      <c r="B27" s="425"/>
      <c r="C27" s="425"/>
      <c r="D27" s="425" t="e">
        <f>B27-#REF!</f>
        <v>#REF!</v>
      </c>
      <c r="E27" s="424" t="s">
        <v>762</v>
      </c>
      <c r="F27" s="425"/>
      <c r="G27" s="425"/>
      <c r="H27" s="425"/>
    </row>
    <row r="28" spans="1:8">
      <c r="A28" s="424" t="s">
        <v>765</v>
      </c>
      <c r="B28" s="425"/>
      <c r="C28" s="425"/>
      <c r="D28" s="425" t="e">
        <f>B28-#REF!</f>
        <v>#REF!</v>
      </c>
      <c r="E28" s="424" t="s">
        <v>766</v>
      </c>
      <c r="F28" s="425"/>
      <c r="G28" s="425"/>
      <c r="H28" s="425" t="e">
        <f>F28-#REF!</f>
        <v>#REF!</v>
      </c>
    </row>
    <row r="29" spans="1:8">
      <c r="A29" s="424" t="s">
        <v>769</v>
      </c>
      <c r="B29" s="425"/>
      <c r="C29" s="425"/>
      <c r="D29" s="425" t="e">
        <f>B29-#REF!</f>
        <v>#REF!</v>
      </c>
      <c r="E29" s="424" t="s">
        <v>770</v>
      </c>
      <c r="F29" s="425"/>
      <c r="G29" s="425"/>
      <c r="H29" s="425" t="e">
        <f>F29-#REF!</f>
        <v>#REF!</v>
      </c>
    </row>
    <row r="30" spans="1:8">
      <c r="A30" s="424" t="s">
        <v>772</v>
      </c>
      <c r="B30" s="425"/>
      <c r="C30" s="425"/>
      <c r="D30" s="425" t="e">
        <f>B30-#REF!</f>
        <v>#REF!</v>
      </c>
      <c r="E30" s="424" t="s">
        <v>773</v>
      </c>
      <c r="F30" s="425"/>
      <c r="G30" s="425"/>
      <c r="H30" s="425" t="e">
        <f>F30-#REF!</f>
        <v>#REF!</v>
      </c>
    </row>
    <row r="31" spans="1:8">
      <c r="A31" s="424" t="s">
        <v>776</v>
      </c>
      <c r="B31" s="425"/>
      <c r="C31" s="425"/>
      <c r="D31" s="425" t="e">
        <f>B31-#REF!</f>
        <v>#REF!</v>
      </c>
      <c r="E31" s="424" t="s">
        <v>777</v>
      </c>
      <c r="F31" s="425"/>
      <c r="G31" s="425"/>
      <c r="H31" s="425" t="e">
        <f>F31-#REF!</f>
        <v>#REF!</v>
      </c>
    </row>
    <row r="32" spans="1:8">
      <c r="A32" s="424" t="s">
        <v>780</v>
      </c>
      <c r="B32" s="425"/>
      <c r="C32" s="425"/>
      <c r="D32" s="425" t="e">
        <f>B32-#REF!</f>
        <v>#REF!</v>
      </c>
      <c r="E32" s="424" t="s">
        <v>781</v>
      </c>
      <c r="F32" s="425"/>
      <c r="G32" s="425"/>
      <c r="H32" s="425"/>
    </row>
    <row r="33" spans="1:8">
      <c r="A33" s="424" t="s">
        <v>784</v>
      </c>
      <c r="B33" s="425"/>
      <c r="C33" s="425"/>
      <c r="D33" s="425" t="e">
        <f>B33-#REF!</f>
        <v>#REF!</v>
      </c>
      <c r="E33" s="424" t="s">
        <v>785</v>
      </c>
      <c r="F33" s="425"/>
      <c r="G33" s="425"/>
      <c r="H33" s="425"/>
    </row>
    <row r="34" spans="1:8">
      <c r="A34" s="424" t="s">
        <v>788</v>
      </c>
      <c r="B34" s="425"/>
      <c r="C34" s="425"/>
      <c r="D34" s="425" t="e">
        <f>B34-#REF!</f>
        <v>#REF!</v>
      </c>
      <c r="E34" s="424" t="s">
        <v>789</v>
      </c>
      <c r="F34" s="425"/>
      <c r="G34" s="425"/>
      <c r="H34" s="425"/>
    </row>
    <row r="35" spans="1:8">
      <c r="A35" s="424" t="s">
        <v>792</v>
      </c>
      <c r="B35" s="425"/>
      <c r="C35" s="425"/>
      <c r="D35" s="425" t="e">
        <f>B35-#REF!</f>
        <v>#REF!</v>
      </c>
      <c r="E35" s="424" t="s">
        <v>793</v>
      </c>
      <c r="F35" s="425"/>
      <c r="G35" s="425"/>
      <c r="H35" s="425"/>
    </row>
    <row r="36" spans="1:8">
      <c r="A36" s="424" t="s">
        <v>795</v>
      </c>
      <c r="B36" s="425"/>
      <c r="C36" s="425"/>
      <c r="D36" s="425" t="e">
        <f>B36-#REF!</f>
        <v>#REF!</v>
      </c>
      <c r="E36" s="430" t="s">
        <v>796</v>
      </c>
      <c r="F36" s="429"/>
      <c r="G36" s="429"/>
      <c r="H36" s="429"/>
    </row>
    <row r="37" spans="1:8">
      <c r="A37" s="424" t="s">
        <v>799</v>
      </c>
      <c r="B37" s="425"/>
      <c r="C37" s="425"/>
      <c r="D37" s="425" t="e">
        <f>B37-#REF!</f>
        <v>#REF!</v>
      </c>
      <c r="E37" s="430" t="s">
        <v>800</v>
      </c>
      <c r="F37" s="429"/>
      <c r="G37" s="429"/>
      <c r="H37" s="429"/>
    </row>
    <row r="38" spans="1:8">
      <c r="A38" s="424" t="s">
        <v>786</v>
      </c>
      <c r="B38" s="425"/>
      <c r="C38" s="425"/>
      <c r="D38" s="425" t="e">
        <f>B38-#REF!</f>
        <v>#REF!</v>
      </c>
      <c r="E38" s="424" t="s">
        <v>802</v>
      </c>
      <c r="F38" s="425"/>
      <c r="G38" s="425"/>
      <c r="H38" s="425"/>
    </row>
    <row r="39" spans="1:8">
      <c r="A39" s="424" t="s">
        <v>790</v>
      </c>
      <c r="B39" s="425"/>
      <c r="C39" s="425"/>
      <c r="D39" s="425" t="e">
        <f>B39-#REF!</f>
        <v>#REF!</v>
      </c>
      <c r="E39" s="424" t="s">
        <v>803</v>
      </c>
      <c r="F39" s="425"/>
      <c r="G39" s="425"/>
      <c r="H39" s="425"/>
    </row>
    <row r="40" spans="1:8">
      <c r="A40" s="424" t="s">
        <v>804</v>
      </c>
      <c r="B40" s="425"/>
      <c r="C40" s="425"/>
      <c r="D40" s="425" t="e">
        <f>B40-#REF!</f>
        <v>#REF!</v>
      </c>
      <c r="E40" s="424" t="s">
        <v>805</v>
      </c>
      <c r="F40" s="425"/>
      <c r="G40" s="425"/>
      <c r="H40" s="425"/>
    </row>
    <row r="41" spans="1:8">
      <c r="A41" s="424" t="s">
        <v>806</v>
      </c>
      <c r="B41" s="425"/>
      <c r="C41" s="425"/>
      <c r="D41" s="425" t="e">
        <f>B41-#REF!</f>
        <v>#REF!</v>
      </c>
      <c r="E41" s="424" t="s">
        <v>807</v>
      </c>
      <c r="F41" s="425"/>
      <c r="G41" s="425"/>
      <c r="H41" s="425" t="e">
        <f>F41-#REF!</f>
        <v>#REF!</v>
      </c>
    </row>
    <row r="42" spans="1:8" ht="14.25" thickBot="1">
      <c r="A42" s="420" t="s">
        <v>808</v>
      </c>
      <c r="B42" s="421"/>
      <c r="C42" s="421"/>
      <c r="D42" s="421" t="e">
        <f>B42-#REF!</f>
        <v>#REF!</v>
      </c>
      <c r="E42" s="422" t="s">
        <v>809</v>
      </c>
      <c r="F42" s="421"/>
      <c r="G42" s="423"/>
      <c r="H42" s="423"/>
    </row>
  </sheetData>
  <mergeCells count="1">
    <mergeCell ref="A1:H1"/>
  </mergeCells>
  <phoneticPr fontId="9" type="noConversion"/>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P86"/>
  <sheetViews>
    <sheetView view="pageBreakPreview" topLeftCell="A10" zoomScaleNormal="100" zoomScaleSheetLayoutView="100" workbookViewId="0">
      <selection activeCell="L27" sqref="L27"/>
    </sheetView>
  </sheetViews>
  <sheetFormatPr defaultColWidth="9" defaultRowHeight="15.75" customHeight="1"/>
  <cols>
    <col min="1" max="1" width="4.5" style="2" customWidth="1"/>
    <col min="2" max="2" width="12.75" style="2" customWidth="1"/>
    <col min="3" max="3" width="8.625" style="2" customWidth="1"/>
    <col min="4" max="4" width="9.5" style="2" customWidth="1"/>
    <col min="5" max="7" width="5.375" style="2" customWidth="1"/>
    <col min="8" max="9" width="5.125" style="2" customWidth="1"/>
    <col min="10" max="10" width="8" style="2" customWidth="1"/>
    <col min="11" max="11" width="9" style="2"/>
    <col min="12" max="12" width="10.375" style="2" customWidth="1"/>
    <col min="13" max="13" width="11.375" style="2" customWidth="1"/>
    <col min="14" max="14" width="8.375" style="2" customWidth="1"/>
    <col min="15" max="15" width="6.875" style="2" customWidth="1"/>
    <col min="16" max="16" width="8" style="2" customWidth="1"/>
    <col min="17" max="16384" width="9" style="2"/>
  </cols>
  <sheetData>
    <row r="1" spans="1:16" s="15" customFormat="1" ht="30" customHeight="1">
      <c r="A1" s="519" t="s">
        <v>186</v>
      </c>
      <c r="B1" s="519"/>
      <c r="C1" s="519"/>
      <c r="D1" s="519"/>
      <c r="E1" s="519"/>
      <c r="F1" s="519"/>
      <c r="G1" s="519"/>
      <c r="H1" s="519"/>
      <c r="I1" s="519"/>
      <c r="J1" s="519"/>
      <c r="K1" s="519"/>
      <c r="L1" s="519"/>
      <c r="M1" s="519"/>
      <c r="N1" s="519"/>
      <c r="O1" s="519"/>
      <c r="P1" s="519"/>
    </row>
    <row r="2" spans="1:16" s="92" customFormat="1" ht="16.5" customHeight="1">
      <c r="A2" s="518" t="str">
        <f>公用信息!A8</f>
        <v>评估基准日：2018年11月30日</v>
      </c>
      <c r="B2" s="518"/>
      <c r="C2" s="518"/>
      <c r="D2" s="518"/>
      <c r="E2" s="518"/>
      <c r="F2" s="518"/>
      <c r="G2" s="518"/>
      <c r="H2" s="518"/>
      <c r="I2" s="518"/>
      <c r="J2" s="537"/>
      <c r="K2" s="537"/>
      <c r="L2" s="537"/>
      <c r="M2" s="537"/>
      <c r="N2" s="537"/>
      <c r="O2" s="537"/>
      <c r="P2" s="553"/>
    </row>
    <row r="3" spans="1:16" s="92" customFormat="1" ht="16.5" customHeight="1">
      <c r="A3" s="91"/>
      <c r="B3" s="91"/>
      <c r="C3" s="91"/>
      <c r="D3" s="91"/>
      <c r="E3" s="91"/>
      <c r="F3" s="91"/>
      <c r="G3" s="91"/>
      <c r="H3" s="91"/>
      <c r="I3" s="91"/>
      <c r="J3" s="157"/>
      <c r="K3" s="157"/>
      <c r="L3" s="157"/>
      <c r="M3" s="157"/>
      <c r="N3" s="157"/>
      <c r="O3" s="538" t="s">
        <v>420</v>
      </c>
      <c r="P3" s="590"/>
    </row>
    <row r="4" spans="1:16" s="92" customFormat="1" ht="16.5" customHeight="1">
      <c r="A4" s="89" t="str">
        <f>公用信息!A5</f>
        <v>被评估单位：中国劳动关系学院</v>
      </c>
      <c r="B4" s="90"/>
      <c r="C4" s="90"/>
      <c r="D4" s="90"/>
      <c r="E4" s="90"/>
      <c r="F4" s="90"/>
      <c r="G4" s="90"/>
      <c r="H4" s="90"/>
      <c r="I4" s="90"/>
      <c r="J4" s="90"/>
      <c r="K4" s="90"/>
      <c r="L4" s="90"/>
      <c r="M4" s="90"/>
      <c r="N4" s="545" t="s">
        <v>291</v>
      </c>
      <c r="O4" s="545"/>
      <c r="P4" s="575"/>
    </row>
    <row r="5" spans="1:16" s="111" customFormat="1" ht="27" customHeight="1">
      <c r="A5" s="176" t="s">
        <v>36</v>
      </c>
      <c r="B5" s="348" t="s">
        <v>421</v>
      </c>
      <c r="C5" s="349" t="s">
        <v>422</v>
      </c>
      <c r="D5" s="348" t="s">
        <v>423</v>
      </c>
      <c r="E5" s="348" t="s">
        <v>396</v>
      </c>
      <c r="F5" s="348" t="s">
        <v>424</v>
      </c>
      <c r="G5" s="348" t="s">
        <v>425</v>
      </c>
      <c r="H5" s="348" t="s">
        <v>426</v>
      </c>
      <c r="I5" s="348" t="s">
        <v>427</v>
      </c>
      <c r="J5" s="348" t="s">
        <v>428</v>
      </c>
      <c r="K5" s="348" t="s">
        <v>55</v>
      </c>
      <c r="L5" s="351" t="s">
        <v>51</v>
      </c>
      <c r="M5" s="348" t="s">
        <v>52</v>
      </c>
      <c r="N5" s="348" t="s">
        <v>321</v>
      </c>
      <c r="O5" s="348" t="s">
        <v>357</v>
      </c>
      <c r="P5" s="301" t="s">
        <v>27</v>
      </c>
    </row>
    <row r="6" spans="1:16" s="92" customFormat="1" ht="16.5" customHeight="1">
      <c r="A6" s="176"/>
      <c r="B6" s="176"/>
      <c r="C6" s="220"/>
      <c r="D6" s="188"/>
      <c r="E6" s="189"/>
      <c r="F6" s="176"/>
      <c r="G6" s="176"/>
      <c r="H6" s="176"/>
      <c r="I6" s="176"/>
      <c r="J6" s="178"/>
      <c r="K6" s="328"/>
      <c r="L6" s="329"/>
      <c r="M6" s="328"/>
      <c r="N6" s="328">
        <f>M6-L6</f>
        <v>0</v>
      </c>
      <c r="O6" s="334" t="str">
        <f>IF(L6=0,"",N6/L6*100)</f>
        <v/>
      </c>
      <c r="P6" s="221"/>
    </row>
    <row r="7" spans="1:16" s="92" customFormat="1" ht="16.5" customHeight="1">
      <c r="A7" s="176"/>
      <c r="B7" s="176"/>
      <c r="C7" s="220"/>
      <c r="D7" s="188"/>
      <c r="E7" s="189"/>
      <c r="F7" s="176"/>
      <c r="G7" s="176"/>
      <c r="H7" s="176"/>
      <c r="I7" s="176"/>
      <c r="J7" s="178"/>
      <c r="K7" s="328"/>
      <c r="L7" s="328"/>
      <c r="M7" s="328"/>
      <c r="N7" s="328">
        <f t="shared" ref="N7:N27" si="0">M7-L7</f>
        <v>0</v>
      </c>
      <c r="O7" s="334" t="str">
        <f t="shared" ref="O7:O27" si="1">IF(L7=0,"",N7/L7*100)</f>
        <v/>
      </c>
      <c r="P7" s="221"/>
    </row>
    <row r="8" spans="1:16" s="92" customFormat="1" ht="16.5" customHeight="1">
      <c r="A8" s="176"/>
      <c r="B8" s="176"/>
      <c r="C8" s="220"/>
      <c r="D8" s="188"/>
      <c r="E8" s="189"/>
      <c r="F8" s="176"/>
      <c r="G8" s="176"/>
      <c r="H8" s="176"/>
      <c r="I8" s="176"/>
      <c r="J8" s="178"/>
      <c r="K8" s="328"/>
      <c r="L8" s="328"/>
      <c r="M8" s="328"/>
      <c r="N8" s="328">
        <f t="shared" si="0"/>
        <v>0</v>
      </c>
      <c r="O8" s="334" t="str">
        <f t="shared" si="1"/>
        <v/>
      </c>
      <c r="P8" s="221"/>
    </row>
    <row r="9" spans="1:16" s="92" customFormat="1" ht="16.5" customHeight="1">
      <c r="A9" s="176"/>
      <c r="B9" s="176"/>
      <c r="C9" s="220"/>
      <c r="D9" s="188"/>
      <c r="E9" s="189"/>
      <c r="F9" s="176"/>
      <c r="G9" s="176"/>
      <c r="H9" s="176"/>
      <c r="I9" s="176"/>
      <c r="J9" s="178"/>
      <c r="K9" s="328"/>
      <c r="L9" s="328"/>
      <c r="M9" s="328"/>
      <c r="N9" s="328">
        <f t="shared" si="0"/>
        <v>0</v>
      </c>
      <c r="O9" s="334" t="str">
        <f t="shared" si="1"/>
        <v/>
      </c>
      <c r="P9" s="221"/>
    </row>
    <row r="10" spans="1:16" s="92" customFormat="1" ht="16.5" customHeight="1">
      <c r="A10" s="176"/>
      <c r="B10" s="176"/>
      <c r="C10" s="220"/>
      <c r="D10" s="188"/>
      <c r="E10" s="189"/>
      <c r="F10" s="176"/>
      <c r="G10" s="176"/>
      <c r="H10" s="176"/>
      <c r="I10" s="176"/>
      <c r="J10" s="178"/>
      <c r="K10" s="328"/>
      <c r="L10" s="328"/>
      <c r="M10" s="328"/>
      <c r="N10" s="328">
        <f t="shared" si="0"/>
        <v>0</v>
      </c>
      <c r="O10" s="334" t="str">
        <f t="shared" si="1"/>
        <v/>
      </c>
      <c r="P10" s="221"/>
    </row>
    <row r="11" spans="1:16" s="92" customFormat="1" ht="16.5" customHeight="1">
      <c r="A11" s="176"/>
      <c r="B11" s="176"/>
      <c r="C11" s="220"/>
      <c r="D11" s="188"/>
      <c r="E11" s="189"/>
      <c r="F11" s="176"/>
      <c r="G11" s="176"/>
      <c r="H11" s="176"/>
      <c r="I11" s="176"/>
      <c r="J11" s="178"/>
      <c r="K11" s="328"/>
      <c r="L11" s="328"/>
      <c r="M11" s="328"/>
      <c r="N11" s="328">
        <f t="shared" si="0"/>
        <v>0</v>
      </c>
      <c r="O11" s="334" t="str">
        <f t="shared" si="1"/>
        <v/>
      </c>
      <c r="P11" s="221"/>
    </row>
    <row r="12" spans="1:16" s="92" customFormat="1" ht="16.5" customHeight="1">
      <c r="A12" s="176"/>
      <c r="B12" s="176"/>
      <c r="C12" s="220"/>
      <c r="D12" s="188"/>
      <c r="E12" s="189"/>
      <c r="F12" s="176"/>
      <c r="G12" s="176"/>
      <c r="H12" s="176"/>
      <c r="I12" s="176"/>
      <c r="J12" s="178"/>
      <c r="K12" s="328"/>
      <c r="L12" s="328"/>
      <c r="M12" s="328"/>
      <c r="N12" s="328">
        <f t="shared" si="0"/>
        <v>0</v>
      </c>
      <c r="O12" s="334" t="str">
        <f t="shared" si="1"/>
        <v/>
      </c>
      <c r="P12" s="221"/>
    </row>
    <row r="13" spans="1:16" s="92" customFormat="1" ht="16.5" customHeight="1">
      <c r="A13" s="176"/>
      <c r="B13" s="176"/>
      <c r="C13" s="220"/>
      <c r="D13" s="188"/>
      <c r="E13" s="189"/>
      <c r="F13" s="176"/>
      <c r="G13" s="176"/>
      <c r="H13" s="176"/>
      <c r="I13" s="176"/>
      <c r="J13" s="178"/>
      <c r="K13" s="328"/>
      <c r="L13" s="328"/>
      <c r="M13" s="328"/>
      <c r="N13" s="328">
        <f t="shared" si="0"/>
        <v>0</v>
      </c>
      <c r="O13" s="334" t="str">
        <f t="shared" si="1"/>
        <v/>
      </c>
      <c r="P13" s="221"/>
    </row>
    <row r="14" spans="1:16" s="92" customFormat="1" ht="16.5" customHeight="1">
      <c r="A14" s="176"/>
      <c r="B14" s="176"/>
      <c r="C14" s="220"/>
      <c r="D14" s="188"/>
      <c r="E14" s="189"/>
      <c r="F14" s="176"/>
      <c r="G14" s="176"/>
      <c r="H14" s="176"/>
      <c r="I14" s="176"/>
      <c r="J14" s="178"/>
      <c r="K14" s="328"/>
      <c r="L14" s="328"/>
      <c r="M14" s="328"/>
      <c r="N14" s="328">
        <f t="shared" si="0"/>
        <v>0</v>
      </c>
      <c r="O14" s="334" t="str">
        <f t="shared" si="1"/>
        <v/>
      </c>
      <c r="P14" s="221"/>
    </row>
    <row r="15" spans="1:16" s="92" customFormat="1" ht="16.5" customHeight="1">
      <c r="A15" s="176"/>
      <c r="B15" s="176"/>
      <c r="C15" s="220"/>
      <c r="D15" s="188"/>
      <c r="E15" s="189"/>
      <c r="F15" s="176"/>
      <c r="G15" s="176"/>
      <c r="H15" s="176"/>
      <c r="I15" s="176"/>
      <c r="J15" s="178"/>
      <c r="K15" s="328"/>
      <c r="L15" s="328"/>
      <c r="M15" s="328"/>
      <c r="N15" s="328">
        <f t="shared" si="0"/>
        <v>0</v>
      </c>
      <c r="O15" s="334" t="str">
        <f t="shared" si="1"/>
        <v/>
      </c>
      <c r="P15" s="221"/>
    </row>
    <row r="16" spans="1:16" s="92" customFormat="1" ht="16.5" customHeight="1">
      <c r="A16" s="176"/>
      <c r="B16" s="176"/>
      <c r="C16" s="220"/>
      <c r="D16" s="188"/>
      <c r="E16" s="189"/>
      <c r="F16" s="176"/>
      <c r="G16" s="176"/>
      <c r="H16" s="176"/>
      <c r="I16" s="176"/>
      <c r="J16" s="178"/>
      <c r="K16" s="328"/>
      <c r="L16" s="328"/>
      <c r="M16" s="328"/>
      <c r="N16" s="328">
        <f t="shared" si="0"/>
        <v>0</v>
      </c>
      <c r="O16" s="334" t="str">
        <f t="shared" si="1"/>
        <v/>
      </c>
      <c r="P16" s="221"/>
    </row>
    <row r="17" spans="1:16" s="92" customFormat="1" ht="16.5" customHeight="1">
      <c r="A17" s="176"/>
      <c r="B17" s="176"/>
      <c r="C17" s="220"/>
      <c r="D17" s="188"/>
      <c r="E17" s="189"/>
      <c r="F17" s="176"/>
      <c r="G17" s="176"/>
      <c r="H17" s="176"/>
      <c r="I17" s="176"/>
      <c r="J17" s="178"/>
      <c r="K17" s="328"/>
      <c r="L17" s="328"/>
      <c r="M17" s="328"/>
      <c r="N17" s="328">
        <f t="shared" si="0"/>
        <v>0</v>
      </c>
      <c r="O17" s="334" t="str">
        <f t="shared" si="1"/>
        <v/>
      </c>
      <c r="P17" s="221"/>
    </row>
    <row r="18" spans="1:16" s="92" customFormat="1" ht="16.5" customHeight="1">
      <c r="A18" s="176"/>
      <c r="B18" s="176"/>
      <c r="C18" s="220"/>
      <c r="D18" s="188"/>
      <c r="E18" s="189"/>
      <c r="F18" s="176"/>
      <c r="G18" s="176"/>
      <c r="H18" s="176"/>
      <c r="I18" s="176"/>
      <c r="J18" s="178"/>
      <c r="K18" s="328"/>
      <c r="L18" s="328"/>
      <c r="M18" s="328"/>
      <c r="N18" s="328">
        <f t="shared" si="0"/>
        <v>0</v>
      </c>
      <c r="O18" s="334" t="str">
        <f t="shared" si="1"/>
        <v/>
      </c>
      <c r="P18" s="221"/>
    </row>
    <row r="19" spans="1:16" s="92" customFormat="1" ht="16.5" customHeight="1">
      <c r="A19" s="176"/>
      <c r="B19" s="176"/>
      <c r="C19" s="220"/>
      <c r="D19" s="188"/>
      <c r="E19" s="189"/>
      <c r="F19" s="176"/>
      <c r="G19" s="176"/>
      <c r="H19" s="176"/>
      <c r="I19" s="176"/>
      <c r="J19" s="178"/>
      <c r="K19" s="328"/>
      <c r="L19" s="328"/>
      <c r="M19" s="328"/>
      <c r="N19" s="328">
        <f t="shared" si="0"/>
        <v>0</v>
      </c>
      <c r="O19" s="334" t="str">
        <f t="shared" si="1"/>
        <v/>
      </c>
      <c r="P19" s="221"/>
    </row>
    <row r="20" spans="1:16" s="92" customFormat="1" ht="16.5" customHeight="1">
      <c r="A20" s="176"/>
      <c r="B20" s="176"/>
      <c r="C20" s="220"/>
      <c r="D20" s="188"/>
      <c r="E20" s="189"/>
      <c r="F20" s="176"/>
      <c r="G20" s="176"/>
      <c r="H20" s="176"/>
      <c r="I20" s="176"/>
      <c r="J20" s="178"/>
      <c r="K20" s="328"/>
      <c r="L20" s="328"/>
      <c r="M20" s="328"/>
      <c r="N20" s="328">
        <f t="shared" si="0"/>
        <v>0</v>
      </c>
      <c r="O20" s="334" t="str">
        <f t="shared" si="1"/>
        <v/>
      </c>
      <c r="P20" s="221"/>
    </row>
    <row r="21" spans="1:16" s="92" customFormat="1" ht="16.5" customHeight="1">
      <c r="A21" s="176"/>
      <c r="B21" s="176"/>
      <c r="C21" s="220"/>
      <c r="D21" s="188"/>
      <c r="E21" s="189"/>
      <c r="F21" s="176"/>
      <c r="G21" s="176"/>
      <c r="H21" s="176"/>
      <c r="I21" s="176"/>
      <c r="J21" s="178"/>
      <c r="K21" s="328"/>
      <c r="L21" s="328"/>
      <c r="M21" s="328"/>
      <c r="N21" s="328">
        <f t="shared" si="0"/>
        <v>0</v>
      </c>
      <c r="O21" s="334" t="str">
        <f t="shared" si="1"/>
        <v/>
      </c>
      <c r="P21" s="221"/>
    </row>
    <row r="22" spans="1:16" s="92" customFormat="1" ht="16.5" customHeight="1">
      <c r="A22" s="176"/>
      <c r="B22" s="176"/>
      <c r="C22" s="220"/>
      <c r="D22" s="188"/>
      <c r="E22" s="189"/>
      <c r="F22" s="176"/>
      <c r="G22" s="176"/>
      <c r="H22" s="176"/>
      <c r="I22" s="176"/>
      <c r="J22" s="178"/>
      <c r="K22" s="328"/>
      <c r="L22" s="328"/>
      <c r="M22" s="328"/>
      <c r="N22" s="328">
        <f t="shared" si="0"/>
        <v>0</v>
      </c>
      <c r="O22" s="334" t="str">
        <f t="shared" si="1"/>
        <v/>
      </c>
      <c r="P22" s="221"/>
    </row>
    <row r="23" spans="1:16" s="92" customFormat="1" ht="16.5" customHeight="1">
      <c r="A23" s="176"/>
      <c r="B23" s="176"/>
      <c r="C23" s="220"/>
      <c r="D23" s="188"/>
      <c r="E23" s="189"/>
      <c r="F23" s="176"/>
      <c r="G23" s="176"/>
      <c r="H23" s="176"/>
      <c r="I23" s="176"/>
      <c r="J23" s="178"/>
      <c r="K23" s="328"/>
      <c r="L23" s="328"/>
      <c r="M23" s="328"/>
      <c r="N23" s="328">
        <f t="shared" si="0"/>
        <v>0</v>
      </c>
      <c r="O23" s="334" t="str">
        <f t="shared" si="1"/>
        <v/>
      </c>
      <c r="P23" s="221"/>
    </row>
    <row r="24" spans="1:16" s="92" customFormat="1" ht="16.5" customHeight="1">
      <c r="A24" s="176"/>
      <c r="B24" s="176"/>
      <c r="C24" s="220"/>
      <c r="D24" s="188"/>
      <c r="E24" s="189"/>
      <c r="F24" s="176"/>
      <c r="G24" s="176"/>
      <c r="H24" s="176"/>
      <c r="I24" s="176"/>
      <c r="J24" s="178"/>
      <c r="K24" s="328"/>
      <c r="L24" s="328"/>
      <c r="M24" s="328"/>
      <c r="N24" s="328">
        <f t="shared" si="0"/>
        <v>0</v>
      </c>
      <c r="O24" s="334" t="str">
        <f t="shared" si="1"/>
        <v/>
      </c>
      <c r="P24" s="221"/>
    </row>
    <row r="25" spans="1:16" s="92" customFormat="1" ht="16.5" customHeight="1">
      <c r="A25" s="176"/>
      <c r="B25" s="176"/>
      <c r="C25" s="220"/>
      <c r="D25" s="188"/>
      <c r="E25" s="189"/>
      <c r="F25" s="176"/>
      <c r="G25" s="176"/>
      <c r="H25" s="176"/>
      <c r="I25" s="176"/>
      <c r="J25" s="178"/>
      <c r="K25" s="328"/>
      <c r="L25" s="328"/>
      <c r="M25" s="328"/>
      <c r="N25" s="328">
        <f t="shared" si="0"/>
        <v>0</v>
      </c>
      <c r="O25" s="334" t="str">
        <f t="shared" si="1"/>
        <v/>
      </c>
      <c r="P25" s="221"/>
    </row>
    <row r="26" spans="1:16" s="92" customFormat="1" ht="16.5" customHeight="1">
      <c r="A26" s="176"/>
      <c r="B26" s="176"/>
      <c r="C26" s="220"/>
      <c r="D26" s="188"/>
      <c r="E26" s="189"/>
      <c r="F26" s="176"/>
      <c r="G26" s="176"/>
      <c r="H26" s="176"/>
      <c r="I26" s="176"/>
      <c r="J26" s="178"/>
      <c r="K26" s="328"/>
      <c r="L26" s="328"/>
      <c r="M26" s="328"/>
      <c r="N26" s="328">
        <f t="shared" si="0"/>
        <v>0</v>
      </c>
      <c r="O26" s="334" t="str">
        <f t="shared" si="1"/>
        <v/>
      </c>
      <c r="P26" s="221"/>
    </row>
    <row r="27" spans="1:16" s="92" customFormat="1" ht="16.5" customHeight="1">
      <c r="A27" s="522" t="s">
        <v>412</v>
      </c>
      <c r="B27" s="557"/>
      <c r="C27" s="557"/>
      <c r="D27" s="523"/>
      <c r="E27" s="189"/>
      <c r="F27" s="176"/>
      <c r="G27" s="176"/>
      <c r="H27" s="176"/>
      <c r="I27" s="176"/>
      <c r="J27" s="178"/>
      <c r="K27" s="328"/>
      <c r="L27" s="328">
        <f>ROUND(SUM(L6:L26),2)</f>
        <v>0</v>
      </c>
      <c r="M27" s="328">
        <f>ROUND(SUM(M6:M26),2)</f>
        <v>0</v>
      </c>
      <c r="N27" s="328">
        <f t="shared" si="0"/>
        <v>0</v>
      </c>
      <c r="O27" s="334" t="str">
        <f t="shared" si="1"/>
        <v/>
      </c>
      <c r="P27" s="221"/>
    </row>
    <row r="28" spans="1:16" ht="15.75" customHeight="1">
      <c r="A28" s="193"/>
      <c r="B28" s="193"/>
      <c r="C28" s="193"/>
      <c r="D28" s="193"/>
      <c r="E28" s="193"/>
      <c r="F28" s="193"/>
      <c r="G28" s="193"/>
      <c r="H28" s="193"/>
      <c r="I28" s="216"/>
      <c r="J28" s="194"/>
      <c r="K28" s="185"/>
      <c r="L28" s="185"/>
      <c r="M28" s="185"/>
      <c r="N28" s="185"/>
      <c r="O28" s="185"/>
      <c r="P28" s="230"/>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5">
    <mergeCell ref="A1:P1"/>
    <mergeCell ref="A2:P2"/>
    <mergeCell ref="A27:D27"/>
    <mergeCell ref="O3:P3"/>
    <mergeCell ref="N4:P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tabColor rgb="FFFF0000"/>
    <pageSetUpPr fitToPage="1"/>
  </sheetPr>
  <dimension ref="A1:P88"/>
  <sheetViews>
    <sheetView view="pageBreakPreview" topLeftCell="A10" zoomScaleNormal="100" zoomScaleSheetLayoutView="100" workbookViewId="0">
      <selection activeCell="M6" sqref="M6:M29"/>
    </sheetView>
  </sheetViews>
  <sheetFormatPr defaultRowHeight="15.75"/>
  <cols>
    <col min="1" max="1" width="4" customWidth="1"/>
    <col min="2" max="2" width="19.625" customWidth="1"/>
    <col min="3" max="3" width="10.625" customWidth="1"/>
    <col min="4" max="4" width="8.375" customWidth="1"/>
    <col min="5" max="5" width="8.5" customWidth="1"/>
    <col min="6" max="6" width="7.125" customWidth="1"/>
    <col min="7" max="7" width="8.375" customWidth="1"/>
    <col min="8" max="8" width="10.625" customWidth="1"/>
    <col min="9" max="9" width="11.875" customWidth="1"/>
    <col min="10" max="10" width="10.625" customWidth="1"/>
    <col min="11" max="11" width="10.5" customWidth="1"/>
    <col min="12" max="12" width="6.5" customWidth="1"/>
    <col min="13" max="13" width="6" customWidth="1"/>
    <col min="14" max="14" width="7.125" customWidth="1"/>
  </cols>
  <sheetData>
    <row r="1" spans="1:16" ht="22.5">
      <c r="A1" s="519" t="s">
        <v>266</v>
      </c>
      <c r="B1" s="519"/>
      <c r="C1" s="519"/>
      <c r="D1" s="519"/>
      <c r="E1" s="519"/>
      <c r="F1" s="519"/>
      <c r="G1" s="519"/>
      <c r="H1" s="519"/>
      <c r="I1" s="519"/>
      <c r="J1" s="519"/>
      <c r="K1" s="519"/>
      <c r="L1" s="519"/>
      <c r="M1" s="519"/>
      <c r="N1" s="519"/>
    </row>
    <row r="2" spans="1:16" s="117" customFormat="1" ht="16.5" customHeight="1">
      <c r="A2" s="518" t="str">
        <f>公用信息!A8</f>
        <v>评估基准日：2018年11月30日</v>
      </c>
      <c r="B2" s="518"/>
      <c r="C2" s="518"/>
      <c r="D2" s="518"/>
      <c r="E2" s="518"/>
      <c r="F2" s="518"/>
      <c r="G2" s="518"/>
      <c r="H2" s="518"/>
      <c r="I2" s="537"/>
      <c r="J2" s="537"/>
      <c r="K2" s="537"/>
      <c r="L2" s="537"/>
      <c r="M2" s="537"/>
      <c r="N2" s="537"/>
      <c r="O2" s="170"/>
    </row>
    <row r="3" spans="1:16" s="117" customFormat="1" ht="16.5" customHeight="1">
      <c r="A3" s="91"/>
      <c r="B3" s="91"/>
      <c r="C3" s="91"/>
      <c r="D3" s="91"/>
      <c r="E3" s="91"/>
      <c r="F3" s="91"/>
      <c r="G3" s="91"/>
      <c r="H3" s="91"/>
      <c r="I3" s="157"/>
      <c r="J3" s="157"/>
      <c r="K3" s="157"/>
      <c r="L3" s="157"/>
      <c r="M3" s="538" t="s">
        <v>413</v>
      </c>
      <c r="N3" s="538"/>
      <c r="O3" s="170"/>
    </row>
    <row r="4" spans="1:16" s="117" customFormat="1" ht="16.5" customHeight="1">
      <c r="A4" s="540" t="str">
        <f>公用信息!A5</f>
        <v>被评估单位：中国劳动关系学院</v>
      </c>
      <c r="B4" s="540"/>
      <c r="C4" s="540"/>
      <c r="D4" s="540"/>
      <c r="E4" s="90"/>
      <c r="F4" s="90"/>
      <c r="G4" s="90"/>
      <c r="H4" s="90"/>
      <c r="I4" s="90"/>
      <c r="J4" s="90"/>
      <c r="K4" s="90"/>
      <c r="L4" s="90"/>
      <c r="M4" s="90"/>
      <c r="N4" s="156" t="s">
        <v>291</v>
      </c>
      <c r="O4" s="170"/>
    </row>
    <row r="5" spans="1:16" s="117" customFormat="1" ht="28.5" customHeight="1">
      <c r="A5" s="176" t="s">
        <v>36</v>
      </c>
      <c r="B5" s="348" t="s">
        <v>414</v>
      </c>
      <c r="C5" s="360" t="s">
        <v>415</v>
      </c>
      <c r="D5" s="348" t="s">
        <v>416</v>
      </c>
      <c r="E5" s="348" t="s">
        <v>396</v>
      </c>
      <c r="F5" s="348" t="s">
        <v>417</v>
      </c>
      <c r="G5" s="348" t="s">
        <v>418</v>
      </c>
      <c r="H5" s="348" t="s">
        <v>419</v>
      </c>
      <c r="I5" s="361" t="s">
        <v>55</v>
      </c>
      <c r="J5" s="362" t="s">
        <v>51</v>
      </c>
      <c r="K5" s="361" t="s">
        <v>52</v>
      </c>
      <c r="L5" s="361" t="s">
        <v>321</v>
      </c>
      <c r="M5" s="361" t="s">
        <v>357</v>
      </c>
      <c r="N5" s="348" t="s">
        <v>331</v>
      </c>
      <c r="O5" s="183"/>
      <c r="P5" s="217"/>
    </row>
    <row r="6" spans="1:16" s="117" customFormat="1" ht="16.5" customHeight="1">
      <c r="A6" s="176"/>
      <c r="B6" s="176"/>
      <c r="C6" s="176"/>
      <c r="D6" s="176"/>
      <c r="E6" s="189"/>
      <c r="F6" s="176"/>
      <c r="G6" s="176"/>
      <c r="H6" s="176"/>
      <c r="I6" s="328"/>
      <c r="J6" s="329"/>
      <c r="K6" s="328"/>
      <c r="L6" s="328">
        <f>K6-J6</f>
        <v>0</v>
      </c>
      <c r="M6" s="334" t="str">
        <f>IF(J6=0,"",L6/J6*100)</f>
        <v/>
      </c>
      <c r="N6" s="191"/>
      <c r="O6" s="183"/>
      <c r="P6" s="217"/>
    </row>
    <row r="7" spans="1:16" s="117" customFormat="1" ht="16.5" customHeight="1">
      <c r="A7" s="176"/>
      <c r="B7" s="176"/>
      <c r="C7" s="176"/>
      <c r="D7" s="176"/>
      <c r="E7" s="189"/>
      <c r="F7" s="176"/>
      <c r="G7" s="176"/>
      <c r="H7" s="176"/>
      <c r="I7" s="328"/>
      <c r="J7" s="328"/>
      <c r="K7" s="328"/>
      <c r="L7" s="328">
        <f t="shared" ref="L7:L29" si="0">K7-J7</f>
        <v>0</v>
      </c>
      <c r="M7" s="334" t="str">
        <f t="shared" ref="M7:M29" si="1">IF(J7=0,"",L7/J7*100)</f>
        <v/>
      </c>
      <c r="N7" s="191"/>
      <c r="O7" s="183"/>
      <c r="P7" s="217"/>
    </row>
    <row r="8" spans="1:16" s="117" customFormat="1" ht="16.5" customHeight="1">
      <c r="A8" s="176"/>
      <c r="B8" s="176"/>
      <c r="C8" s="176"/>
      <c r="D8" s="176"/>
      <c r="E8" s="189"/>
      <c r="F8" s="176"/>
      <c r="G8" s="176"/>
      <c r="H8" s="176"/>
      <c r="I8" s="328"/>
      <c r="J8" s="328"/>
      <c r="K8" s="328"/>
      <c r="L8" s="328">
        <f t="shared" si="0"/>
        <v>0</v>
      </c>
      <c r="M8" s="334" t="str">
        <f t="shared" si="1"/>
        <v/>
      </c>
      <c r="N8" s="191"/>
      <c r="O8" s="183"/>
      <c r="P8" s="217"/>
    </row>
    <row r="9" spans="1:16" s="117" customFormat="1" ht="16.5" customHeight="1">
      <c r="A9" s="176"/>
      <c r="B9" s="176"/>
      <c r="C9" s="176"/>
      <c r="D9" s="176"/>
      <c r="E9" s="189"/>
      <c r="F9" s="176"/>
      <c r="G9" s="176"/>
      <c r="H9" s="176"/>
      <c r="I9" s="328"/>
      <c r="J9" s="328"/>
      <c r="K9" s="328"/>
      <c r="L9" s="328">
        <f t="shared" si="0"/>
        <v>0</v>
      </c>
      <c r="M9" s="334" t="str">
        <f t="shared" si="1"/>
        <v/>
      </c>
      <c r="N9" s="191"/>
      <c r="O9" s="183"/>
      <c r="P9" s="217"/>
    </row>
    <row r="10" spans="1:16" s="117" customFormat="1" ht="16.5" customHeight="1">
      <c r="A10" s="176"/>
      <c r="B10" s="176"/>
      <c r="C10" s="176"/>
      <c r="D10" s="176"/>
      <c r="E10" s="189"/>
      <c r="F10" s="176"/>
      <c r="G10" s="176"/>
      <c r="H10" s="176"/>
      <c r="I10" s="328"/>
      <c r="J10" s="328"/>
      <c r="K10" s="328"/>
      <c r="L10" s="328">
        <f t="shared" si="0"/>
        <v>0</v>
      </c>
      <c r="M10" s="334" t="str">
        <f t="shared" si="1"/>
        <v/>
      </c>
      <c r="N10" s="191"/>
      <c r="O10" s="183"/>
      <c r="P10" s="217"/>
    </row>
    <row r="11" spans="1:16" s="117" customFormat="1" ht="16.5" customHeight="1">
      <c r="A11" s="176"/>
      <c r="B11" s="176"/>
      <c r="C11" s="176"/>
      <c r="D11" s="176"/>
      <c r="E11" s="189"/>
      <c r="F11" s="176"/>
      <c r="G11" s="176"/>
      <c r="H11" s="176"/>
      <c r="I11" s="328"/>
      <c r="J11" s="328"/>
      <c r="K11" s="328"/>
      <c r="L11" s="328">
        <f t="shared" si="0"/>
        <v>0</v>
      </c>
      <c r="M11" s="334" t="str">
        <f t="shared" si="1"/>
        <v/>
      </c>
      <c r="N11" s="191"/>
      <c r="O11" s="183"/>
      <c r="P11" s="217"/>
    </row>
    <row r="12" spans="1:16" s="117" customFormat="1" ht="16.5" customHeight="1">
      <c r="A12" s="176"/>
      <c r="B12" s="176"/>
      <c r="C12" s="176"/>
      <c r="D12" s="176"/>
      <c r="E12" s="189"/>
      <c r="F12" s="176"/>
      <c r="G12" s="176"/>
      <c r="H12" s="176"/>
      <c r="I12" s="328"/>
      <c r="J12" s="328"/>
      <c r="K12" s="328"/>
      <c r="L12" s="328">
        <f t="shared" si="0"/>
        <v>0</v>
      </c>
      <c r="M12" s="334" t="str">
        <f t="shared" si="1"/>
        <v/>
      </c>
      <c r="N12" s="191"/>
      <c r="O12" s="183"/>
      <c r="P12" s="217"/>
    </row>
    <row r="13" spans="1:16" s="117" customFormat="1" ht="16.5" customHeight="1">
      <c r="A13" s="298"/>
      <c r="B13" s="298"/>
      <c r="C13" s="298"/>
      <c r="D13" s="298"/>
      <c r="E13" s="189"/>
      <c r="F13" s="298"/>
      <c r="G13" s="298"/>
      <c r="H13" s="298"/>
      <c r="I13" s="328"/>
      <c r="J13" s="328"/>
      <c r="K13" s="328"/>
      <c r="L13" s="328">
        <f t="shared" si="0"/>
        <v>0</v>
      </c>
      <c r="M13" s="334" t="str">
        <f t="shared" si="1"/>
        <v/>
      </c>
      <c r="N13" s="191"/>
      <c r="O13" s="183"/>
      <c r="P13" s="217"/>
    </row>
    <row r="14" spans="1:16" s="117" customFormat="1" ht="16.5" customHeight="1">
      <c r="A14" s="298"/>
      <c r="B14" s="298"/>
      <c r="C14" s="298"/>
      <c r="D14" s="298"/>
      <c r="E14" s="189"/>
      <c r="F14" s="298"/>
      <c r="G14" s="298"/>
      <c r="H14" s="298"/>
      <c r="I14" s="328"/>
      <c r="J14" s="328"/>
      <c r="K14" s="328"/>
      <c r="L14" s="328">
        <f t="shared" si="0"/>
        <v>0</v>
      </c>
      <c r="M14" s="334" t="str">
        <f t="shared" si="1"/>
        <v/>
      </c>
      <c r="N14" s="191"/>
      <c r="O14" s="183"/>
      <c r="P14" s="217"/>
    </row>
    <row r="15" spans="1:16" s="117" customFormat="1" ht="16.5" customHeight="1">
      <c r="A15" s="176"/>
      <c r="B15" s="176"/>
      <c r="C15" s="176"/>
      <c r="D15" s="176"/>
      <c r="E15" s="189"/>
      <c r="F15" s="176"/>
      <c r="G15" s="176"/>
      <c r="H15" s="176"/>
      <c r="I15" s="328"/>
      <c r="J15" s="328"/>
      <c r="K15" s="328"/>
      <c r="L15" s="328">
        <f t="shared" si="0"/>
        <v>0</v>
      </c>
      <c r="M15" s="334" t="str">
        <f t="shared" si="1"/>
        <v/>
      </c>
      <c r="N15" s="191"/>
      <c r="O15" s="183"/>
      <c r="P15" s="217"/>
    </row>
    <row r="16" spans="1:16" s="117" customFormat="1" ht="16.5" customHeight="1">
      <c r="A16" s="176"/>
      <c r="B16" s="176"/>
      <c r="C16" s="176"/>
      <c r="D16" s="176"/>
      <c r="E16" s="189"/>
      <c r="F16" s="176"/>
      <c r="G16" s="176"/>
      <c r="H16" s="176"/>
      <c r="I16" s="328"/>
      <c r="J16" s="328"/>
      <c r="K16" s="328"/>
      <c r="L16" s="328">
        <f t="shared" si="0"/>
        <v>0</v>
      </c>
      <c r="M16" s="334" t="str">
        <f t="shared" si="1"/>
        <v/>
      </c>
      <c r="N16" s="191"/>
      <c r="O16" s="183"/>
      <c r="P16" s="217"/>
    </row>
    <row r="17" spans="1:16" s="117" customFormat="1" ht="16.5" customHeight="1">
      <c r="A17" s="176"/>
      <c r="B17" s="176"/>
      <c r="C17" s="176"/>
      <c r="D17" s="176"/>
      <c r="E17" s="189"/>
      <c r="F17" s="176"/>
      <c r="G17" s="176"/>
      <c r="H17" s="176"/>
      <c r="I17" s="328"/>
      <c r="J17" s="328"/>
      <c r="K17" s="328"/>
      <c r="L17" s="328">
        <f t="shared" si="0"/>
        <v>0</v>
      </c>
      <c r="M17" s="334" t="str">
        <f t="shared" si="1"/>
        <v/>
      </c>
      <c r="N17" s="191"/>
      <c r="O17" s="183"/>
      <c r="P17" s="217"/>
    </row>
    <row r="18" spans="1:16" s="117" customFormat="1" ht="16.5" customHeight="1">
      <c r="A18" s="176"/>
      <c r="B18" s="176"/>
      <c r="C18" s="176"/>
      <c r="D18" s="176"/>
      <c r="E18" s="189"/>
      <c r="F18" s="176"/>
      <c r="G18" s="176"/>
      <c r="H18" s="176"/>
      <c r="I18" s="328"/>
      <c r="J18" s="328"/>
      <c r="K18" s="328"/>
      <c r="L18" s="328">
        <f t="shared" si="0"/>
        <v>0</v>
      </c>
      <c r="M18" s="334" t="str">
        <f t="shared" si="1"/>
        <v/>
      </c>
      <c r="N18" s="191"/>
      <c r="O18" s="183"/>
      <c r="P18" s="217"/>
    </row>
    <row r="19" spans="1:16" s="117" customFormat="1" ht="16.5" customHeight="1">
      <c r="A19" s="176"/>
      <c r="B19" s="176"/>
      <c r="C19" s="176"/>
      <c r="D19" s="176"/>
      <c r="E19" s="189"/>
      <c r="F19" s="176"/>
      <c r="G19" s="176"/>
      <c r="H19" s="176"/>
      <c r="I19" s="328"/>
      <c r="J19" s="328"/>
      <c r="K19" s="328"/>
      <c r="L19" s="328">
        <f t="shared" si="0"/>
        <v>0</v>
      </c>
      <c r="M19" s="334" t="str">
        <f t="shared" si="1"/>
        <v/>
      </c>
      <c r="N19" s="191"/>
      <c r="O19" s="183"/>
      <c r="P19" s="217"/>
    </row>
    <row r="20" spans="1:16" s="117" customFormat="1" ht="16.5" customHeight="1">
      <c r="A20" s="176"/>
      <c r="B20" s="176"/>
      <c r="C20" s="176"/>
      <c r="D20" s="176"/>
      <c r="E20" s="189"/>
      <c r="F20" s="176"/>
      <c r="G20" s="176"/>
      <c r="H20" s="176"/>
      <c r="I20" s="328"/>
      <c r="J20" s="328"/>
      <c r="K20" s="328"/>
      <c r="L20" s="328">
        <f t="shared" si="0"/>
        <v>0</v>
      </c>
      <c r="M20" s="334" t="str">
        <f t="shared" si="1"/>
        <v/>
      </c>
      <c r="N20" s="191"/>
      <c r="O20" s="183"/>
      <c r="P20" s="217"/>
    </row>
    <row r="21" spans="1:16" s="117" customFormat="1" ht="16.5" customHeight="1">
      <c r="A21" s="176"/>
      <c r="B21" s="176"/>
      <c r="C21" s="176"/>
      <c r="D21" s="176"/>
      <c r="E21" s="189"/>
      <c r="F21" s="176"/>
      <c r="G21" s="176"/>
      <c r="H21" s="176"/>
      <c r="I21" s="328"/>
      <c r="J21" s="328"/>
      <c r="K21" s="328"/>
      <c r="L21" s="328">
        <f t="shared" si="0"/>
        <v>0</v>
      </c>
      <c r="M21" s="334" t="str">
        <f t="shared" si="1"/>
        <v/>
      </c>
      <c r="N21" s="191"/>
      <c r="O21" s="183"/>
      <c r="P21" s="217"/>
    </row>
    <row r="22" spans="1:16" s="117" customFormat="1" ht="16.5" customHeight="1">
      <c r="A22" s="176"/>
      <c r="B22" s="176"/>
      <c r="C22" s="176"/>
      <c r="D22" s="176"/>
      <c r="E22" s="189"/>
      <c r="F22" s="176"/>
      <c r="G22" s="176"/>
      <c r="H22" s="176"/>
      <c r="I22" s="328"/>
      <c r="J22" s="328"/>
      <c r="K22" s="328"/>
      <c r="L22" s="328">
        <f t="shared" si="0"/>
        <v>0</v>
      </c>
      <c r="M22" s="334" t="str">
        <f t="shared" si="1"/>
        <v/>
      </c>
      <c r="N22" s="191"/>
      <c r="O22" s="183"/>
      <c r="P22" s="217"/>
    </row>
    <row r="23" spans="1:16" s="117" customFormat="1" ht="16.5" customHeight="1">
      <c r="A23" s="176"/>
      <c r="B23" s="176"/>
      <c r="C23" s="176"/>
      <c r="D23" s="176"/>
      <c r="E23" s="189"/>
      <c r="F23" s="176"/>
      <c r="G23" s="176"/>
      <c r="H23" s="176"/>
      <c r="I23" s="328"/>
      <c r="J23" s="328"/>
      <c r="K23" s="328"/>
      <c r="L23" s="328">
        <f t="shared" si="0"/>
        <v>0</v>
      </c>
      <c r="M23" s="334" t="str">
        <f t="shared" si="1"/>
        <v/>
      </c>
      <c r="N23" s="191"/>
      <c r="O23" s="183"/>
      <c r="P23" s="217"/>
    </row>
    <row r="24" spans="1:16" s="117" customFormat="1" ht="16.5" customHeight="1">
      <c r="A24" s="176"/>
      <c r="B24" s="176"/>
      <c r="C24" s="176"/>
      <c r="D24" s="176"/>
      <c r="E24" s="189"/>
      <c r="F24" s="176"/>
      <c r="G24" s="176"/>
      <c r="H24" s="176"/>
      <c r="I24" s="328"/>
      <c r="J24" s="328"/>
      <c r="K24" s="328"/>
      <c r="L24" s="328">
        <f t="shared" si="0"/>
        <v>0</v>
      </c>
      <c r="M24" s="334" t="str">
        <f t="shared" si="1"/>
        <v/>
      </c>
      <c r="N24" s="191"/>
      <c r="O24" s="183"/>
      <c r="P24" s="217"/>
    </row>
    <row r="25" spans="1:16" s="117" customFormat="1" ht="16.5" customHeight="1">
      <c r="A25" s="176"/>
      <c r="B25" s="176"/>
      <c r="C25" s="176"/>
      <c r="D25" s="176"/>
      <c r="E25" s="189"/>
      <c r="F25" s="176"/>
      <c r="G25" s="176"/>
      <c r="H25" s="176"/>
      <c r="I25" s="328"/>
      <c r="J25" s="328"/>
      <c r="K25" s="328"/>
      <c r="L25" s="328">
        <f t="shared" si="0"/>
        <v>0</v>
      </c>
      <c r="M25" s="334" t="str">
        <f t="shared" si="1"/>
        <v/>
      </c>
      <c r="N25" s="191"/>
      <c r="O25" s="183"/>
      <c r="P25" s="217"/>
    </row>
    <row r="26" spans="1:16" s="117" customFormat="1" ht="16.5" customHeight="1">
      <c r="A26" s="176"/>
      <c r="B26" s="176"/>
      <c r="C26" s="176"/>
      <c r="D26" s="176"/>
      <c r="E26" s="189"/>
      <c r="F26" s="176"/>
      <c r="G26" s="176"/>
      <c r="H26" s="176"/>
      <c r="I26" s="328"/>
      <c r="J26" s="328"/>
      <c r="K26" s="328"/>
      <c r="L26" s="328">
        <f t="shared" si="0"/>
        <v>0</v>
      </c>
      <c r="M26" s="334" t="str">
        <f t="shared" si="1"/>
        <v/>
      </c>
      <c r="N26" s="191"/>
      <c r="O26" s="183"/>
      <c r="P26" s="217"/>
    </row>
    <row r="27" spans="1:16" s="117" customFormat="1" ht="16.5" customHeight="1">
      <c r="A27" s="176"/>
      <c r="B27" s="176"/>
      <c r="C27" s="176"/>
      <c r="D27" s="176"/>
      <c r="E27" s="189"/>
      <c r="F27" s="176"/>
      <c r="G27" s="176"/>
      <c r="H27" s="176"/>
      <c r="I27" s="328"/>
      <c r="J27" s="328"/>
      <c r="K27" s="328"/>
      <c r="L27" s="328">
        <f t="shared" si="0"/>
        <v>0</v>
      </c>
      <c r="M27" s="334" t="str">
        <f t="shared" si="1"/>
        <v/>
      </c>
      <c r="N27" s="191"/>
      <c r="O27" s="183"/>
      <c r="P27" s="217"/>
    </row>
    <row r="28" spans="1:16" s="117" customFormat="1" ht="16.5" customHeight="1">
      <c r="A28" s="176"/>
      <c r="B28" s="176"/>
      <c r="C28" s="176"/>
      <c r="D28" s="176"/>
      <c r="E28" s="189"/>
      <c r="F28" s="176"/>
      <c r="G28" s="176"/>
      <c r="H28" s="176"/>
      <c r="I28" s="328"/>
      <c r="J28" s="328"/>
      <c r="K28" s="328"/>
      <c r="L28" s="328">
        <f t="shared" si="0"/>
        <v>0</v>
      </c>
      <c r="M28" s="334" t="str">
        <f t="shared" si="1"/>
        <v/>
      </c>
      <c r="N28" s="191"/>
      <c r="O28" s="183"/>
      <c r="P28" s="217"/>
    </row>
    <row r="29" spans="1:16" s="117" customFormat="1" ht="16.5" customHeight="1">
      <c r="A29" s="522" t="s">
        <v>412</v>
      </c>
      <c r="B29" s="557"/>
      <c r="C29" s="557"/>
      <c r="D29" s="218"/>
      <c r="E29" s="189"/>
      <c r="F29" s="176"/>
      <c r="G29" s="176"/>
      <c r="H29" s="176"/>
      <c r="I29" s="328"/>
      <c r="J29" s="328">
        <f>ROUND(SUM(J6:J28),2)</f>
        <v>0</v>
      </c>
      <c r="K29" s="328">
        <f>ROUND(SUM(K6:K28),2)</f>
        <v>0</v>
      </c>
      <c r="L29" s="328">
        <f t="shared" si="0"/>
        <v>0</v>
      </c>
      <c r="M29" s="334" t="str">
        <f t="shared" si="1"/>
        <v/>
      </c>
      <c r="N29" s="191"/>
      <c r="O29" s="183"/>
      <c r="P29" s="217"/>
    </row>
    <row r="30" spans="1:16">
      <c r="A30" s="193"/>
      <c r="B30" s="193"/>
      <c r="C30" s="193"/>
      <c r="D30" s="193"/>
      <c r="E30" s="216"/>
      <c r="F30" s="216"/>
      <c r="G30" s="216"/>
      <c r="H30" s="185"/>
      <c r="I30" s="185"/>
      <c r="J30" s="185"/>
      <c r="K30" s="185"/>
      <c r="L30" s="185"/>
      <c r="M30" s="185"/>
      <c r="N30" s="185"/>
      <c r="O30" s="183"/>
      <c r="P30" s="219"/>
    </row>
    <row r="31" spans="1:16">
      <c r="A31" s="195"/>
      <c r="B31" s="195"/>
      <c r="C31" s="179"/>
      <c r="D31" s="179"/>
      <c r="E31" s="179"/>
      <c r="F31" s="179"/>
      <c r="G31" s="179"/>
      <c r="H31" s="179"/>
      <c r="I31" s="179"/>
      <c r="J31" s="179"/>
      <c r="K31" s="179"/>
      <c r="L31" s="179"/>
      <c r="M31" s="179"/>
      <c r="N31" s="179"/>
      <c r="O31" s="183"/>
      <c r="P31" s="219"/>
    </row>
    <row r="32" spans="1:16">
      <c r="A32" s="183"/>
      <c r="B32" s="183"/>
      <c r="C32" s="183"/>
      <c r="D32" s="183"/>
      <c r="E32" s="183"/>
      <c r="F32" s="183"/>
      <c r="G32" s="183"/>
      <c r="H32" s="183"/>
      <c r="I32" s="183"/>
      <c r="J32" s="183"/>
      <c r="K32" s="183"/>
      <c r="L32" s="183"/>
      <c r="M32" s="183"/>
      <c r="N32" s="183"/>
      <c r="O32" s="183"/>
      <c r="P32" s="219"/>
    </row>
    <row r="33" spans="1:16">
      <c r="A33" s="183"/>
      <c r="B33" s="183"/>
      <c r="C33" s="183"/>
      <c r="D33" s="183"/>
      <c r="E33" s="183"/>
      <c r="F33" s="183"/>
      <c r="G33" s="183"/>
      <c r="H33" s="183"/>
      <c r="I33" s="183"/>
      <c r="J33" s="183"/>
      <c r="K33" s="183"/>
      <c r="L33" s="183"/>
      <c r="M33" s="183"/>
      <c r="N33" s="183"/>
      <c r="O33" s="183"/>
      <c r="P33" s="219"/>
    </row>
    <row r="34" spans="1:16">
      <c r="A34" s="183"/>
      <c r="B34" s="183"/>
      <c r="C34" s="183"/>
      <c r="D34" s="183"/>
      <c r="E34" s="183"/>
      <c r="F34" s="183"/>
      <c r="G34" s="183"/>
      <c r="H34" s="183"/>
      <c r="I34" s="183"/>
      <c r="J34" s="183"/>
      <c r="K34" s="183"/>
      <c r="L34" s="183"/>
      <c r="M34" s="183"/>
      <c r="N34" s="183"/>
      <c r="O34" s="183"/>
      <c r="P34" s="219"/>
    </row>
    <row r="35" spans="1:16">
      <c r="A35" s="183"/>
      <c r="B35" s="183"/>
      <c r="C35" s="183"/>
      <c r="D35" s="183"/>
      <c r="E35" s="183"/>
      <c r="F35" s="183"/>
      <c r="G35" s="183"/>
      <c r="H35" s="183"/>
      <c r="I35" s="183"/>
      <c r="J35" s="183"/>
      <c r="K35" s="183"/>
      <c r="L35" s="183"/>
      <c r="M35" s="183"/>
      <c r="N35" s="183"/>
      <c r="O35" s="183"/>
      <c r="P35" s="219"/>
    </row>
    <row r="36" spans="1:16">
      <c r="A36" s="183"/>
      <c r="B36" s="183"/>
      <c r="C36" s="183"/>
      <c r="D36" s="183"/>
      <c r="E36" s="183"/>
      <c r="F36" s="183"/>
      <c r="G36" s="183"/>
      <c r="H36" s="183"/>
      <c r="I36" s="183"/>
      <c r="J36" s="183"/>
      <c r="K36" s="183"/>
      <c r="L36" s="183"/>
      <c r="M36" s="183"/>
      <c r="N36" s="183"/>
      <c r="O36" s="183"/>
      <c r="P36" s="219"/>
    </row>
    <row r="37" spans="1:16">
      <c r="A37" s="183"/>
      <c r="B37" s="183"/>
      <c r="C37" s="183"/>
      <c r="D37" s="183"/>
      <c r="E37" s="183"/>
      <c r="F37" s="183"/>
      <c r="G37" s="183"/>
      <c r="H37" s="183"/>
      <c r="I37" s="183"/>
      <c r="J37" s="183"/>
      <c r="K37" s="183"/>
      <c r="L37" s="183"/>
      <c r="M37" s="183"/>
      <c r="N37" s="183"/>
      <c r="O37" s="183"/>
      <c r="P37" s="219"/>
    </row>
    <row r="38" spans="1:16">
      <c r="A38" s="183"/>
      <c r="B38" s="183"/>
      <c r="C38" s="183"/>
      <c r="D38" s="183"/>
      <c r="E38" s="183"/>
      <c r="F38" s="183"/>
      <c r="G38" s="183"/>
      <c r="H38" s="183"/>
      <c r="I38" s="183"/>
      <c r="J38" s="183"/>
      <c r="K38" s="183"/>
      <c r="L38" s="183"/>
      <c r="M38" s="183"/>
      <c r="N38" s="183"/>
      <c r="O38" s="183"/>
      <c r="P38" s="219"/>
    </row>
    <row r="39" spans="1:16">
      <c r="A39" s="183"/>
      <c r="B39" s="183"/>
      <c r="C39" s="183"/>
      <c r="D39" s="183"/>
      <c r="E39" s="183"/>
      <c r="F39" s="183"/>
      <c r="G39" s="183"/>
      <c r="H39" s="183"/>
      <c r="I39" s="183"/>
      <c r="J39" s="183"/>
      <c r="K39" s="183"/>
      <c r="L39" s="183"/>
      <c r="M39" s="183"/>
      <c r="N39" s="183"/>
      <c r="O39" s="183"/>
      <c r="P39" s="219"/>
    </row>
    <row r="40" spans="1:16">
      <c r="A40" s="183"/>
      <c r="B40" s="183"/>
      <c r="C40" s="183"/>
      <c r="D40" s="183"/>
      <c r="E40" s="183"/>
      <c r="F40" s="183"/>
      <c r="G40" s="183"/>
      <c r="H40" s="183"/>
      <c r="I40" s="183"/>
      <c r="J40" s="183"/>
      <c r="K40" s="183"/>
      <c r="L40" s="183"/>
      <c r="M40" s="183"/>
      <c r="N40" s="183"/>
      <c r="O40" s="183"/>
      <c r="P40" s="219"/>
    </row>
    <row r="41" spans="1:16">
      <c r="A41" s="183"/>
      <c r="B41" s="183"/>
      <c r="C41" s="183"/>
      <c r="D41" s="183"/>
      <c r="E41" s="183"/>
      <c r="F41" s="183"/>
      <c r="G41" s="183"/>
      <c r="H41" s="183"/>
      <c r="I41" s="183"/>
      <c r="J41" s="183"/>
      <c r="K41" s="183"/>
      <c r="L41" s="183"/>
      <c r="M41" s="183"/>
      <c r="N41" s="183"/>
      <c r="O41" s="183"/>
      <c r="P41" s="219"/>
    </row>
    <row r="42" spans="1:16">
      <c r="A42" s="183"/>
      <c r="B42" s="183"/>
      <c r="C42" s="183"/>
      <c r="D42" s="183"/>
      <c r="E42" s="183"/>
      <c r="F42" s="183"/>
      <c r="G42" s="183"/>
      <c r="H42" s="183"/>
      <c r="I42" s="183"/>
      <c r="J42" s="183"/>
      <c r="K42" s="183"/>
      <c r="L42" s="183"/>
      <c r="M42" s="183"/>
      <c r="N42" s="183"/>
      <c r="O42" s="183"/>
      <c r="P42" s="219"/>
    </row>
    <row r="43" spans="1:16">
      <c r="A43" s="183"/>
      <c r="B43" s="183"/>
      <c r="C43" s="183"/>
      <c r="D43" s="183"/>
      <c r="E43" s="183"/>
      <c r="F43" s="183"/>
      <c r="G43" s="183"/>
      <c r="H43" s="183"/>
      <c r="I43" s="183"/>
      <c r="J43" s="183"/>
      <c r="K43" s="183"/>
      <c r="L43" s="183"/>
      <c r="M43" s="183"/>
      <c r="N43" s="183"/>
      <c r="O43" s="183"/>
      <c r="P43" s="219"/>
    </row>
    <row r="44" spans="1:16">
      <c r="A44" s="183"/>
      <c r="B44" s="183"/>
      <c r="C44" s="183"/>
      <c r="D44" s="183"/>
      <c r="E44" s="183"/>
      <c r="F44" s="183"/>
      <c r="G44" s="183"/>
      <c r="H44" s="183"/>
      <c r="I44" s="183"/>
      <c r="J44" s="183"/>
      <c r="K44" s="183"/>
      <c r="L44" s="183"/>
      <c r="M44" s="183"/>
      <c r="N44" s="183"/>
      <c r="O44" s="183"/>
      <c r="P44" s="219"/>
    </row>
    <row r="45" spans="1:16">
      <c r="A45" s="183"/>
      <c r="B45" s="183"/>
      <c r="C45" s="183"/>
      <c r="D45" s="183"/>
      <c r="E45" s="183"/>
      <c r="F45" s="183"/>
      <c r="G45" s="183"/>
      <c r="H45" s="183"/>
      <c r="I45" s="183"/>
      <c r="J45" s="183"/>
      <c r="K45" s="183"/>
      <c r="L45" s="183"/>
      <c r="M45" s="183"/>
      <c r="N45" s="183"/>
      <c r="O45" s="183"/>
      <c r="P45" s="219"/>
    </row>
    <row r="46" spans="1:16">
      <c r="A46" s="183"/>
      <c r="B46" s="183"/>
      <c r="C46" s="183"/>
      <c r="D46" s="183"/>
      <c r="E46" s="183"/>
      <c r="F46" s="183"/>
      <c r="G46" s="183"/>
      <c r="H46" s="183"/>
      <c r="I46" s="183"/>
      <c r="J46" s="183"/>
      <c r="K46" s="183"/>
      <c r="L46" s="183"/>
      <c r="M46" s="183"/>
      <c r="N46" s="183"/>
      <c r="O46" s="183"/>
      <c r="P46" s="219"/>
    </row>
    <row r="47" spans="1:16">
      <c r="A47" s="183"/>
      <c r="B47" s="183"/>
      <c r="C47" s="183"/>
      <c r="D47" s="183"/>
      <c r="E47" s="183"/>
      <c r="F47" s="183"/>
      <c r="G47" s="183"/>
      <c r="H47" s="183"/>
      <c r="I47" s="183"/>
      <c r="J47" s="183"/>
      <c r="K47" s="183"/>
      <c r="L47" s="183"/>
      <c r="M47" s="183"/>
      <c r="N47" s="183"/>
      <c r="O47" s="183"/>
      <c r="P47" s="219"/>
    </row>
    <row r="48" spans="1:16">
      <c r="A48" s="183"/>
      <c r="B48" s="183"/>
      <c r="C48" s="183"/>
      <c r="D48" s="183"/>
      <c r="E48" s="183"/>
      <c r="F48" s="183"/>
      <c r="G48" s="183"/>
      <c r="H48" s="183"/>
      <c r="I48" s="183"/>
      <c r="J48" s="183"/>
      <c r="K48" s="183"/>
      <c r="L48" s="183"/>
      <c r="M48" s="183"/>
      <c r="N48" s="183"/>
      <c r="O48" s="183"/>
      <c r="P48" s="219"/>
    </row>
    <row r="49" spans="1:16">
      <c r="A49" s="183"/>
      <c r="B49" s="183"/>
      <c r="C49" s="183"/>
      <c r="D49" s="183"/>
      <c r="E49" s="183"/>
      <c r="F49" s="183"/>
      <c r="G49" s="183"/>
      <c r="H49" s="183"/>
      <c r="I49" s="183"/>
      <c r="J49" s="183"/>
      <c r="K49" s="183"/>
      <c r="L49" s="183"/>
      <c r="M49" s="183"/>
      <c r="N49" s="183"/>
      <c r="O49" s="183"/>
      <c r="P49" s="219"/>
    </row>
    <row r="50" spans="1:16">
      <c r="A50" s="183"/>
      <c r="B50" s="183"/>
      <c r="C50" s="183"/>
      <c r="D50" s="183"/>
      <c r="E50" s="183"/>
      <c r="F50" s="183"/>
      <c r="G50" s="183"/>
      <c r="H50" s="183"/>
      <c r="I50" s="183"/>
      <c r="J50" s="183"/>
      <c r="K50" s="183"/>
      <c r="L50" s="183"/>
      <c r="M50" s="183"/>
      <c r="N50" s="183"/>
      <c r="O50" s="183"/>
      <c r="P50" s="219"/>
    </row>
    <row r="51" spans="1:16">
      <c r="A51" s="183"/>
      <c r="B51" s="183"/>
      <c r="C51" s="183"/>
      <c r="D51" s="183"/>
      <c r="E51" s="183"/>
      <c r="F51" s="183"/>
      <c r="G51" s="183"/>
      <c r="H51" s="183"/>
      <c r="I51" s="183"/>
      <c r="J51" s="183"/>
      <c r="K51" s="183"/>
      <c r="L51" s="183"/>
      <c r="M51" s="183"/>
      <c r="N51" s="183"/>
      <c r="O51" s="183"/>
      <c r="P51" s="219"/>
    </row>
    <row r="52" spans="1:16">
      <c r="A52" s="183"/>
      <c r="B52" s="183"/>
      <c r="C52" s="183"/>
      <c r="D52" s="183"/>
      <c r="E52" s="183"/>
      <c r="F52" s="183"/>
      <c r="G52" s="183"/>
      <c r="H52" s="183"/>
      <c r="I52" s="183"/>
      <c r="J52" s="183"/>
      <c r="K52" s="183"/>
      <c r="L52" s="183"/>
      <c r="M52" s="183"/>
      <c r="N52" s="183"/>
      <c r="O52" s="183"/>
      <c r="P52" s="219"/>
    </row>
    <row r="53" spans="1:16">
      <c r="A53" s="183"/>
      <c r="B53" s="183"/>
      <c r="C53" s="183"/>
      <c r="D53" s="183"/>
      <c r="E53" s="183"/>
      <c r="F53" s="183"/>
      <c r="G53" s="183"/>
      <c r="H53" s="183"/>
      <c r="I53" s="183"/>
      <c r="J53" s="183"/>
      <c r="K53" s="183"/>
      <c r="L53" s="183"/>
      <c r="M53" s="183"/>
      <c r="N53" s="183"/>
      <c r="O53" s="183"/>
      <c r="P53" s="219"/>
    </row>
    <row r="54" spans="1:16">
      <c r="A54" s="183"/>
      <c r="B54" s="183"/>
      <c r="C54" s="183"/>
      <c r="D54" s="183"/>
      <c r="E54" s="183"/>
      <c r="F54" s="183"/>
      <c r="G54" s="183"/>
      <c r="H54" s="183"/>
      <c r="I54" s="183"/>
      <c r="J54" s="183"/>
      <c r="K54" s="183"/>
      <c r="L54" s="183"/>
      <c r="M54" s="183"/>
      <c r="N54" s="183"/>
      <c r="O54" s="183"/>
      <c r="P54" s="219"/>
    </row>
    <row r="55" spans="1:16">
      <c r="A55" s="183"/>
      <c r="B55" s="183"/>
      <c r="C55" s="183"/>
      <c r="D55" s="183"/>
      <c r="E55" s="183"/>
      <c r="F55" s="183"/>
      <c r="G55" s="183"/>
      <c r="H55" s="183"/>
      <c r="I55" s="183"/>
      <c r="J55" s="183"/>
      <c r="K55" s="183"/>
      <c r="L55" s="183"/>
      <c r="M55" s="183"/>
      <c r="N55" s="183"/>
      <c r="O55" s="183"/>
      <c r="P55" s="219"/>
    </row>
    <row r="56" spans="1:16">
      <c r="A56" s="183"/>
      <c r="B56" s="183"/>
      <c r="C56" s="183"/>
      <c r="D56" s="183"/>
      <c r="E56" s="183"/>
      <c r="F56" s="183"/>
      <c r="G56" s="183"/>
      <c r="H56" s="183"/>
      <c r="I56" s="183"/>
      <c r="J56" s="183"/>
      <c r="K56" s="183"/>
      <c r="L56" s="183"/>
      <c r="M56" s="183"/>
      <c r="N56" s="183"/>
      <c r="O56" s="183"/>
      <c r="P56" s="219"/>
    </row>
    <row r="57" spans="1:16">
      <c r="A57" s="183"/>
      <c r="B57" s="183"/>
      <c r="C57" s="183"/>
      <c r="D57" s="183"/>
      <c r="E57" s="183"/>
      <c r="F57" s="183"/>
      <c r="G57" s="183"/>
      <c r="H57" s="183"/>
      <c r="I57" s="183"/>
      <c r="J57" s="183"/>
      <c r="K57" s="183"/>
      <c r="L57" s="183"/>
      <c r="M57" s="183"/>
      <c r="N57" s="183"/>
      <c r="O57" s="183"/>
      <c r="P57" s="219"/>
    </row>
    <row r="58" spans="1:16">
      <c r="A58" s="183"/>
      <c r="B58" s="183"/>
      <c r="C58" s="183"/>
      <c r="D58" s="183"/>
      <c r="E58" s="183"/>
      <c r="F58" s="183"/>
      <c r="G58" s="183"/>
      <c r="H58" s="183"/>
      <c r="I58" s="183"/>
      <c r="J58" s="183"/>
      <c r="K58" s="183"/>
      <c r="L58" s="183"/>
      <c r="M58" s="183"/>
      <c r="N58" s="183"/>
      <c r="O58" s="183"/>
      <c r="P58" s="219"/>
    </row>
    <row r="59" spans="1:16">
      <c r="A59" s="183"/>
      <c r="B59" s="183"/>
      <c r="C59" s="183"/>
      <c r="D59" s="183"/>
      <c r="E59" s="183"/>
      <c r="F59" s="183"/>
      <c r="G59" s="183"/>
      <c r="H59" s="183"/>
      <c r="I59" s="183"/>
      <c r="J59" s="183"/>
      <c r="K59" s="183"/>
      <c r="L59" s="183"/>
      <c r="M59" s="183"/>
      <c r="N59" s="183"/>
      <c r="O59" s="183"/>
      <c r="P59" s="219"/>
    </row>
    <row r="60" spans="1:16">
      <c r="A60" s="183"/>
      <c r="B60" s="183"/>
      <c r="C60" s="183"/>
      <c r="D60" s="183"/>
      <c r="E60" s="183"/>
      <c r="F60" s="183"/>
      <c r="G60" s="183"/>
      <c r="H60" s="183"/>
      <c r="I60" s="183"/>
      <c r="J60" s="183"/>
      <c r="K60" s="183"/>
      <c r="L60" s="183"/>
      <c r="M60" s="183"/>
      <c r="N60" s="183"/>
      <c r="O60" s="183"/>
      <c r="P60" s="219"/>
    </row>
    <row r="61" spans="1:16">
      <c r="A61" s="183"/>
      <c r="B61" s="183"/>
      <c r="C61" s="183"/>
      <c r="D61" s="183"/>
      <c r="E61" s="183"/>
      <c r="F61" s="183"/>
      <c r="G61" s="183"/>
      <c r="H61" s="183"/>
      <c r="I61" s="183"/>
      <c r="J61" s="183"/>
      <c r="K61" s="183"/>
      <c r="L61" s="183"/>
      <c r="M61" s="183"/>
      <c r="N61" s="183"/>
      <c r="O61" s="183"/>
      <c r="P61" s="219"/>
    </row>
    <row r="62" spans="1:16">
      <c r="A62" s="183"/>
      <c r="B62" s="183"/>
      <c r="C62" s="183"/>
      <c r="D62" s="183"/>
      <c r="E62" s="183"/>
      <c r="F62" s="183"/>
      <c r="G62" s="183"/>
      <c r="H62" s="183"/>
      <c r="I62" s="183"/>
      <c r="J62" s="183"/>
      <c r="K62" s="183"/>
      <c r="L62" s="183"/>
      <c r="M62" s="183"/>
      <c r="N62" s="183"/>
      <c r="O62" s="183"/>
      <c r="P62" s="219"/>
    </row>
    <row r="63" spans="1:16">
      <c r="A63" s="183"/>
      <c r="B63" s="183"/>
      <c r="C63" s="183"/>
      <c r="D63" s="183"/>
      <c r="E63" s="183"/>
      <c r="F63" s="183"/>
      <c r="G63" s="183"/>
      <c r="H63" s="183"/>
      <c r="I63" s="183"/>
      <c r="J63" s="183"/>
      <c r="K63" s="183"/>
      <c r="L63" s="183"/>
      <c r="M63" s="183"/>
      <c r="N63" s="183"/>
      <c r="O63" s="183"/>
      <c r="P63" s="219"/>
    </row>
    <row r="64" spans="1:16">
      <c r="A64" s="183"/>
      <c r="B64" s="183"/>
      <c r="C64" s="183"/>
      <c r="D64" s="183"/>
      <c r="E64" s="183"/>
      <c r="F64" s="183"/>
      <c r="G64" s="183"/>
      <c r="H64" s="183"/>
      <c r="I64" s="183"/>
      <c r="J64" s="183"/>
      <c r="K64" s="183"/>
      <c r="L64" s="183"/>
      <c r="M64" s="183"/>
      <c r="N64" s="183"/>
      <c r="O64" s="183"/>
      <c r="P64" s="219"/>
    </row>
    <row r="65" spans="1:16">
      <c r="A65" s="183"/>
      <c r="B65" s="183"/>
      <c r="C65" s="183"/>
      <c r="D65" s="183"/>
      <c r="E65" s="183"/>
      <c r="F65" s="183"/>
      <c r="G65" s="183"/>
      <c r="H65" s="183"/>
      <c r="I65" s="183"/>
      <c r="J65" s="183"/>
      <c r="K65" s="183"/>
      <c r="L65" s="183"/>
      <c r="M65" s="183"/>
      <c r="N65" s="183"/>
      <c r="O65" s="183"/>
      <c r="P65" s="219"/>
    </row>
    <row r="66" spans="1:16">
      <c r="A66" s="183"/>
      <c r="B66" s="183"/>
      <c r="C66" s="183"/>
      <c r="D66" s="183"/>
      <c r="E66" s="183"/>
      <c r="F66" s="183"/>
      <c r="G66" s="183"/>
      <c r="H66" s="183"/>
      <c r="I66" s="183"/>
      <c r="J66" s="183"/>
      <c r="K66" s="183"/>
      <c r="L66" s="183"/>
      <c r="M66" s="183"/>
      <c r="N66" s="183"/>
      <c r="O66" s="183"/>
      <c r="P66" s="219"/>
    </row>
    <row r="67" spans="1:16">
      <c r="A67" s="183"/>
      <c r="B67" s="183"/>
      <c r="C67" s="183"/>
      <c r="D67" s="183"/>
      <c r="E67" s="183"/>
      <c r="F67" s="183"/>
      <c r="G67" s="183"/>
      <c r="H67" s="183"/>
      <c r="I67" s="183"/>
      <c r="J67" s="183"/>
      <c r="K67" s="183"/>
      <c r="L67" s="183"/>
      <c r="M67" s="183"/>
      <c r="N67" s="183"/>
      <c r="O67" s="183"/>
      <c r="P67" s="219"/>
    </row>
    <row r="68" spans="1:16">
      <c r="A68" s="183"/>
      <c r="B68" s="183"/>
      <c r="C68" s="183"/>
      <c r="D68" s="183"/>
      <c r="E68" s="183"/>
      <c r="F68" s="183"/>
      <c r="G68" s="183"/>
      <c r="H68" s="183"/>
      <c r="I68" s="183"/>
      <c r="J68" s="183"/>
      <c r="K68" s="183"/>
      <c r="L68" s="183"/>
      <c r="M68" s="183"/>
      <c r="N68" s="183"/>
      <c r="O68" s="183"/>
      <c r="P68" s="219"/>
    </row>
    <row r="69" spans="1:16">
      <c r="A69" s="183"/>
      <c r="B69" s="183"/>
      <c r="C69" s="183"/>
      <c r="D69" s="183"/>
      <c r="E69" s="183"/>
      <c r="F69" s="183"/>
      <c r="G69" s="183"/>
      <c r="H69" s="183"/>
      <c r="I69" s="183"/>
      <c r="J69" s="183"/>
      <c r="K69" s="183"/>
      <c r="L69" s="183"/>
      <c r="M69" s="183"/>
      <c r="N69" s="183"/>
      <c r="O69" s="183"/>
      <c r="P69" s="219"/>
    </row>
    <row r="70" spans="1:16">
      <c r="A70" s="183"/>
      <c r="B70" s="183"/>
      <c r="C70" s="183"/>
      <c r="D70" s="183"/>
      <c r="E70" s="183"/>
      <c r="F70" s="183"/>
      <c r="G70" s="183"/>
      <c r="H70" s="183"/>
      <c r="I70" s="183"/>
      <c r="J70" s="183"/>
      <c r="K70" s="183"/>
      <c r="L70" s="183"/>
      <c r="M70" s="183"/>
      <c r="N70" s="183"/>
      <c r="O70" s="183"/>
      <c r="P70" s="219"/>
    </row>
    <row r="71" spans="1:16">
      <c r="A71" s="183"/>
      <c r="B71" s="183"/>
      <c r="C71" s="183"/>
      <c r="D71" s="183"/>
      <c r="E71" s="183"/>
      <c r="F71" s="183"/>
      <c r="G71" s="183"/>
      <c r="H71" s="183"/>
      <c r="I71" s="183"/>
      <c r="J71" s="183"/>
      <c r="K71" s="183"/>
      <c r="L71" s="183"/>
      <c r="M71" s="183"/>
      <c r="N71" s="183"/>
      <c r="O71" s="183"/>
      <c r="P71" s="219"/>
    </row>
    <row r="72" spans="1:16">
      <c r="A72" s="183"/>
      <c r="B72" s="183"/>
      <c r="C72" s="183"/>
      <c r="D72" s="183"/>
      <c r="E72" s="183"/>
      <c r="F72" s="183"/>
      <c r="G72" s="183"/>
      <c r="H72" s="183"/>
      <c r="I72" s="183"/>
      <c r="J72" s="183"/>
      <c r="K72" s="183"/>
      <c r="L72" s="183"/>
      <c r="M72" s="183"/>
      <c r="N72" s="183"/>
      <c r="O72" s="183"/>
      <c r="P72" s="219"/>
    </row>
    <row r="73" spans="1:16">
      <c r="A73" s="183"/>
      <c r="B73" s="183"/>
      <c r="C73" s="183"/>
      <c r="D73" s="183"/>
      <c r="E73" s="183"/>
      <c r="F73" s="183"/>
      <c r="G73" s="183"/>
      <c r="H73" s="183"/>
      <c r="I73" s="183"/>
      <c r="J73" s="183"/>
      <c r="K73" s="183"/>
      <c r="L73" s="183"/>
      <c r="M73" s="183"/>
      <c r="N73" s="183"/>
      <c r="O73" s="183"/>
      <c r="P73" s="219"/>
    </row>
    <row r="74" spans="1:16">
      <c r="A74" s="183"/>
      <c r="B74" s="183"/>
      <c r="C74" s="183"/>
      <c r="D74" s="183"/>
      <c r="E74" s="183"/>
      <c r="F74" s="183"/>
      <c r="G74" s="183"/>
      <c r="H74" s="183"/>
      <c r="I74" s="183"/>
      <c r="J74" s="183"/>
      <c r="K74" s="183"/>
      <c r="L74" s="183"/>
      <c r="M74" s="183"/>
      <c r="N74" s="183"/>
      <c r="O74" s="183"/>
      <c r="P74" s="219"/>
    </row>
    <row r="75" spans="1:16">
      <c r="A75" s="183"/>
      <c r="B75" s="183"/>
      <c r="C75" s="183"/>
      <c r="D75" s="183"/>
      <c r="E75" s="183"/>
      <c r="F75" s="183"/>
      <c r="G75" s="183"/>
      <c r="H75" s="183"/>
      <c r="I75" s="183"/>
      <c r="J75" s="183"/>
      <c r="K75" s="183"/>
      <c r="L75" s="183"/>
      <c r="M75" s="183"/>
      <c r="N75" s="183"/>
      <c r="O75" s="183"/>
      <c r="P75" s="219"/>
    </row>
    <row r="76" spans="1:16">
      <c r="A76" s="183"/>
      <c r="B76" s="183"/>
      <c r="C76" s="183"/>
      <c r="D76" s="183"/>
      <c r="E76" s="183"/>
      <c r="F76" s="183"/>
      <c r="G76" s="183"/>
      <c r="H76" s="183"/>
      <c r="I76" s="183"/>
      <c r="J76" s="183"/>
      <c r="K76" s="183"/>
      <c r="L76" s="183"/>
      <c r="M76" s="183"/>
      <c r="N76" s="183"/>
      <c r="O76" s="183"/>
      <c r="P76" s="219"/>
    </row>
    <row r="77" spans="1:16">
      <c r="A77" s="183"/>
      <c r="B77" s="183"/>
      <c r="C77" s="183"/>
      <c r="D77" s="183"/>
      <c r="E77" s="183"/>
      <c r="F77" s="183"/>
      <c r="G77" s="183"/>
      <c r="H77" s="183"/>
      <c r="I77" s="183"/>
      <c r="J77" s="183"/>
      <c r="K77" s="183"/>
      <c r="L77" s="183"/>
      <c r="M77" s="183"/>
      <c r="N77" s="183"/>
      <c r="O77" s="183"/>
      <c r="P77" s="219"/>
    </row>
    <row r="78" spans="1:16">
      <c r="A78" s="183"/>
      <c r="B78" s="183"/>
      <c r="C78" s="183"/>
      <c r="D78" s="183"/>
      <c r="E78" s="183"/>
      <c r="F78" s="183"/>
      <c r="G78" s="183"/>
      <c r="H78" s="183"/>
      <c r="I78" s="183"/>
      <c r="J78" s="183"/>
      <c r="K78" s="183"/>
      <c r="L78" s="183"/>
      <c r="M78" s="183"/>
      <c r="N78" s="183"/>
      <c r="O78" s="183"/>
      <c r="P78" s="219"/>
    </row>
    <row r="79" spans="1:16">
      <c r="A79" s="170"/>
      <c r="B79" s="170"/>
      <c r="C79" s="170"/>
      <c r="D79" s="170"/>
      <c r="E79" s="170"/>
      <c r="F79" s="170"/>
      <c r="G79" s="170"/>
      <c r="H79" s="170"/>
      <c r="I79" s="170"/>
      <c r="J79" s="170"/>
      <c r="K79" s="170"/>
      <c r="L79" s="170"/>
      <c r="M79" s="170"/>
      <c r="N79" s="170"/>
      <c r="O79" s="170"/>
    </row>
    <row r="80" spans="1:16">
      <c r="A80" s="170"/>
      <c r="B80" s="170"/>
      <c r="C80" s="170"/>
      <c r="D80" s="170"/>
      <c r="E80" s="170"/>
      <c r="F80" s="170"/>
      <c r="G80" s="170"/>
      <c r="H80" s="170"/>
      <c r="I80" s="170"/>
      <c r="J80" s="170"/>
      <c r="K80" s="170"/>
      <c r="L80" s="170"/>
      <c r="M80" s="170"/>
      <c r="N80" s="170"/>
      <c r="O80" s="170"/>
    </row>
    <row r="81" spans="1:15">
      <c r="A81" s="170"/>
      <c r="B81" s="170"/>
      <c r="C81" s="170"/>
      <c r="D81" s="170"/>
      <c r="E81" s="170"/>
      <c r="F81" s="170"/>
      <c r="G81" s="170"/>
      <c r="H81" s="170"/>
      <c r="I81" s="170"/>
      <c r="J81" s="170"/>
      <c r="K81" s="170"/>
      <c r="L81" s="170"/>
      <c r="M81" s="170"/>
      <c r="N81" s="170"/>
      <c r="O81" s="170"/>
    </row>
    <row r="82" spans="1:15">
      <c r="A82" s="170"/>
      <c r="B82" s="170"/>
      <c r="C82" s="170"/>
      <c r="D82" s="170"/>
      <c r="E82" s="170"/>
      <c r="F82" s="170"/>
      <c r="G82" s="170"/>
      <c r="H82" s="170"/>
      <c r="I82" s="170"/>
      <c r="J82" s="170"/>
      <c r="K82" s="170"/>
      <c r="L82" s="170"/>
      <c r="M82" s="170"/>
      <c r="N82" s="170"/>
      <c r="O82" s="170"/>
    </row>
    <row r="83" spans="1:15">
      <c r="A83" s="170"/>
      <c r="B83" s="170"/>
      <c r="C83" s="170"/>
      <c r="D83" s="170"/>
      <c r="E83" s="170"/>
      <c r="F83" s="170"/>
      <c r="G83" s="170"/>
      <c r="H83" s="170"/>
      <c r="I83" s="170"/>
      <c r="J83" s="170"/>
      <c r="K83" s="170"/>
      <c r="L83" s="170"/>
      <c r="M83" s="170"/>
      <c r="N83" s="170"/>
      <c r="O83" s="170"/>
    </row>
    <row r="84" spans="1:15">
      <c r="A84" s="170"/>
      <c r="B84" s="170"/>
      <c r="C84" s="170"/>
      <c r="D84" s="170"/>
      <c r="E84" s="170"/>
      <c r="F84" s="170"/>
      <c r="G84" s="170"/>
      <c r="H84" s="170"/>
      <c r="I84" s="170"/>
      <c r="J84" s="170"/>
      <c r="K84" s="170"/>
      <c r="L84" s="170"/>
      <c r="M84" s="170"/>
      <c r="N84" s="170"/>
      <c r="O84" s="170"/>
    </row>
    <row r="85" spans="1:15">
      <c r="A85" s="170"/>
      <c r="B85" s="170"/>
      <c r="C85" s="170"/>
      <c r="D85" s="170"/>
      <c r="E85" s="170"/>
      <c r="F85" s="170"/>
      <c r="G85" s="170"/>
      <c r="H85" s="170"/>
      <c r="I85" s="170"/>
      <c r="J85" s="170"/>
      <c r="K85" s="170"/>
      <c r="L85" s="170"/>
      <c r="M85" s="170"/>
      <c r="N85" s="170"/>
      <c r="O85" s="170"/>
    </row>
    <row r="86" spans="1:15">
      <c r="A86" s="170"/>
      <c r="B86" s="170"/>
      <c r="C86" s="170"/>
      <c r="D86" s="170"/>
      <c r="E86" s="170"/>
      <c r="F86" s="170"/>
      <c r="G86" s="170"/>
      <c r="H86" s="170"/>
      <c r="I86" s="170"/>
      <c r="J86" s="170"/>
      <c r="K86" s="170"/>
      <c r="L86" s="170"/>
      <c r="M86" s="170"/>
      <c r="N86" s="170"/>
      <c r="O86" s="170"/>
    </row>
    <row r="87" spans="1:15">
      <c r="A87" s="170"/>
      <c r="B87" s="170"/>
      <c r="C87" s="170"/>
      <c r="D87" s="170"/>
      <c r="E87" s="170"/>
      <c r="F87" s="170"/>
      <c r="G87" s="170"/>
      <c r="H87" s="170"/>
      <c r="I87" s="170"/>
      <c r="J87" s="170"/>
      <c r="K87" s="170"/>
      <c r="L87" s="170"/>
      <c r="M87" s="170"/>
      <c r="N87" s="170"/>
      <c r="O87" s="170"/>
    </row>
    <row r="88" spans="1:15">
      <c r="A88" s="170"/>
      <c r="B88" s="170"/>
      <c r="C88" s="170"/>
      <c r="D88" s="170"/>
      <c r="E88" s="170"/>
      <c r="F88" s="170"/>
      <c r="G88" s="170"/>
      <c r="H88" s="170"/>
      <c r="I88" s="170"/>
      <c r="J88" s="170"/>
      <c r="K88" s="170"/>
      <c r="L88" s="170"/>
      <c r="M88" s="170"/>
      <c r="N88" s="170"/>
      <c r="O88" s="170"/>
    </row>
  </sheetData>
  <mergeCells count="5">
    <mergeCell ref="A4:D4"/>
    <mergeCell ref="A1:N1"/>
    <mergeCell ref="A2:N2"/>
    <mergeCell ref="A29:C29"/>
    <mergeCell ref="M3:N3"/>
  </mergeCells>
  <phoneticPr fontId="55" type="noConversion"/>
  <printOptions horizontalCentered="1"/>
  <pageMargins left="0.59055118110236227" right="0.59055118110236227" top="0.86614173228346458" bottom="0.86614173228346458" header="0.47244094488188981" footer="0.59055118110236227"/>
  <pageSetup paperSize="9" scale="97" fitToHeight="0" orientation="landscape" blackAndWhite="1" r:id="rId1"/>
  <headerFooter scaleWithDoc="0">
    <oddFooter>&amp;L&amp;"宋体,常规"&amp;11被评估单位填表人：
填表日期：2015年  月&amp;R&amp;"宋体,常规"&amp;11评估人员：</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P86"/>
  <sheetViews>
    <sheetView view="pageBreakPreview" topLeftCell="A13" zoomScaleNormal="100" zoomScaleSheetLayoutView="100" workbookViewId="0">
      <selection activeCell="H27" sqref="H27"/>
    </sheetView>
  </sheetViews>
  <sheetFormatPr defaultColWidth="9" defaultRowHeight="15.75" customHeight="1"/>
  <cols>
    <col min="1" max="1" width="5.75" style="2" customWidth="1"/>
    <col min="2" max="2" width="17.875" style="2" customWidth="1"/>
    <col min="3" max="3" width="10.375" style="2" customWidth="1"/>
    <col min="4" max="4" width="10.75" style="2" customWidth="1"/>
    <col min="5" max="5" width="12.5" style="2" customWidth="1"/>
    <col min="6" max="6" width="12.625" style="2" customWidth="1"/>
    <col min="7" max="7" width="8.25" style="2" customWidth="1"/>
    <col min="8" max="8" width="13.625" style="2" customWidth="1"/>
    <col min="9" max="9" width="11.5" style="2" customWidth="1"/>
    <col min="10" max="11" width="9.125" style="2" customWidth="1"/>
    <col min="12" max="16384" width="9" style="2"/>
  </cols>
  <sheetData>
    <row r="1" spans="1:16" s="15" customFormat="1" ht="30" customHeight="1">
      <c r="A1" s="519" t="s">
        <v>185</v>
      </c>
      <c r="B1" s="519"/>
      <c r="C1" s="519"/>
      <c r="D1" s="519"/>
      <c r="E1" s="519"/>
      <c r="F1" s="519"/>
      <c r="G1" s="519"/>
      <c r="H1" s="519"/>
      <c r="I1" s="519"/>
      <c r="J1" s="519"/>
      <c r="K1" s="519"/>
    </row>
    <row r="2" spans="1:16" s="92" customFormat="1" ht="15.75" customHeight="1">
      <c r="A2" s="518" t="str">
        <f>公用信息!A8</f>
        <v>评估基准日：2018年11月30日</v>
      </c>
      <c r="B2" s="518"/>
      <c r="C2" s="518"/>
      <c r="D2" s="518"/>
      <c r="E2" s="518"/>
      <c r="F2" s="518"/>
      <c r="G2" s="537"/>
      <c r="H2" s="537"/>
      <c r="I2" s="537"/>
      <c r="J2" s="537"/>
      <c r="K2" s="537"/>
      <c r="L2" s="90"/>
      <c r="M2" s="90"/>
      <c r="N2" s="90"/>
      <c r="O2" s="90"/>
    </row>
    <row r="3" spans="1:16" s="92" customFormat="1" ht="15.75" customHeight="1">
      <c r="A3" s="91"/>
      <c r="B3" s="91"/>
      <c r="C3" s="91"/>
      <c r="D3" s="91"/>
      <c r="E3" s="91"/>
      <c r="F3" s="91"/>
      <c r="G3" s="157"/>
      <c r="H3" s="157"/>
      <c r="I3" s="157"/>
      <c r="J3" s="157"/>
      <c r="K3" s="155" t="s">
        <v>408</v>
      </c>
      <c r="L3" s="90"/>
      <c r="M3" s="90"/>
      <c r="N3" s="90"/>
      <c r="O3" s="90"/>
    </row>
    <row r="4" spans="1:16" s="92" customFormat="1" ht="15.75" customHeight="1">
      <c r="A4" s="89" t="str">
        <f>公用信息!A5</f>
        <v>被评估单位：中国劳动关系学院</v>
      </c>
      <c r="B4" s="90"/>
      <c r="C4" s="90"/>
      <c r="D4" s="90"/>
      <c r="E4" s="90"/>
      <c r="F4" s="90"/>
      <c r="G4" s="90"/>
      <c r="H4" s="90"/>
      <c r="I4" s="90"/>
      <c r="J4" s="90"/>
      <c r="K4" s="156" t="s">
        <v>291</v>
      </c>
      <c r="L4" s="90"/>
      <c r="M4" s="90"/>
      <c r="N4" s="90"/>
      <c r="O4" s="90"/>
    </row>
    <row r="5" spans="1:16" s="111" customFormat="1" ht="30" customHeight="1">
      <c r="A5" s="176" t="s">
        <v>36</v>
      </c>
      <c r="B5" s="176" t="s">
        <v>409</v>
      </c>
      <c r="C5" s="176" t="s">
        <v>396</v>
      </c>
      <c r="D5" s="176" t="s">
        <v>410</v>
      </c>
      <c r="E5" s="176" t="s">
        <v>55</v>
      </c>
      <c r="F5" s="192" t="s">
        <v>51</v>
      </c>
      <c r="G5" s="176" t="s">
        <v>411</v>
      </c>
      <c r="H5" s="176" t="s">
        <v>52</v>
      </c>
      <c r="I5" s="176" t="s">
        <v>321</v>
      </c>
      <c r="J5" s="176" t="s">
        <v>357</v>
      </c>
      <c r="K5" s="176" t="s">
        <v>331</v>
      </c>
      <c r="L5" s="245"/>
      <c r="M5" s="245"/>
      <c r="N5" s="245"/>
      <c r="O5" s="245"/>
      <c r="P5" s="266"/>
    </row>
    <row r="6" spans="1:16" s="92" customFormat="1" ht="16.5" customHeight="1">
      <c r="A6" s="176"/>
      <c r="B6" s="188"/>
      <c r="C6" s="189"/>
      <c r="D6" s="176"/>
      <c r="E6" s="328"/>
      <c r="F6" s="328"/>
      <c r="G6" s="336"/>
      <c r="H6" s="328"/>
      <c r="I6" s="328">
        <f>H6-F6</f>
        <v>0</v>
      </c>
      <c r="J6" s="328" t="str">
        <f>IF(F6=0,"",I6/F6*100)</f>
        <v/>
      </c>
      <c r="K6" s="191"/>
      <c r="L6" s="179"/>
      <c r="M6" s="179"/>
      <c r="N6" s="179"/>
      <c r="O6" s="179"/>
      <c r="P6" s="196"/>
    </row>
    <row r="7" spans="1:16" s="92" customFormat="1" ht="16.5" customHeight="1">
      <c r="A7" s="176"/>
      <c r="B7" s="188"/>
      <c r="C7" s="189"/>
      <c r="D7" s="176"/>
      <c r="E7" s="328"/>
      <c r="F7" s="328"/>
      <c r="G7" s="336"/>
      <c r="H7" s="328"/>
      <c r="I7" s="328">
        <f t="shared" ref="I7:I27" si="0">H7-F7</f>
        <v>0</v>
      </c>
      <c r="J7" s="328" t="str">
        <f t="shared" ref="J7:J27" si="1">IF(F7=0,"",I7/F7*100)</f>
        <v/>
      </c>
      <c r="K7" s="191"/>
      <c r="L7" s="179"/>
      <c r="M7" s="179"/>
      <c r="N7" s="179"/>
      <c r="O7" s="179"/>
      <c r="P7" s="196"/>
    </row>
    <row r="8" spans="1:16" s="92" customFormat="1" ht="16.5" customHeight="1">
      <c r="A8" s="176"/>
      <c r="B8" s="188"/>
      <c r="C8" s="189"/>
      <c r="D8" s="176"/>
      <c r="E8" s="328"/>
      <c r="F8" s="328"/>
      <c r="G8" s="336"/>
      <c r="H8" s="328"/>
      <c r="I8" s="328">
        <f t="shared" si="0"/>
        <v>0</v>
      </c>
      <c r="J8" s="328" t="str">
        <f t="shared" si="1"/>
        <v/>
      </c>
      <c r="K8" s="191"/>
      <c r="L8" s="179"/>
      <c r="M8" s="179"/>
      <c r="N8" s="179"/>
      <c r="O8" s="179"/>
      <c r="P8" s="196"/>
    </row>
    <row r="9" spans="1:16" s="92" customFormat="1" ht="16.5" customHeight="1">
      <c r="A9" s="176"/>
      <c r="B9" s="188"/>
      <c r="C9" s="189"/>
      <c r="D9" s="176"/>
      <c r="E9" s="328"/>
      <c r="F9" s="328"/>
      <c r="G9" s="336"/>
      <c r="H9" s="328"/>
      <c r="I9" s="328">
        <f t="shared" si="0"/>
        <v>0</v>
      </c>
      <c r="J9" s="328" t="str">
        <f t="shared" si="1"/>
        <v/>
      </c>
      <c r="K9" s="191"/>
      <c r="L9" s="179"/>
      <c r="M9" s="179"/>
      <c r="N9" s="179"/>
      <c r="O9" s="179"/>
      <c r="P9" s="196"/>
    </row>
    <row r="10" spans="1:16" s="92" customFormat="1" ht="16.5" customHeight="1">
      <c r="A10" s="176"/>
      <c r="B10" s="188"/>
      <c r="C10" s="189"/>
      <c r="D10" s="176"/>
      <c r="E10" s="328"/>
      <c r="F10" s="328"/>
      <c r="G10" s="336"/>
      <c r="H10" s="328"/>
      <c r="I10" s="328">
        <f t="shared" si="0"/>
        <v>0</v>
      </c>
      <c r="J10" s="328" t="str">
        <f t="shared" si="1"/>
        <v/>
      </c>
      <c r="K10" s="191"/>
      <c r="L10" s="179"/>
      <c r="M10" s="179"/>
      <c r="N10" s="179"/>
      <c r="O10" s="179"/>
      <c r="P10" s="196"/>
    </row>
    <row r="11" spans="1:16" s="92" customFormat="1" ht="16.5" customHeight="1">
      <c r="A11" s="176"/>
      <c r="B11" s="188"/>
      <c r="C11" s="189"/>
      <c r="D11" s="176"/>
      <c r="E11" s="328"/>
      <c r="F11" s="328"/>
      <c r="G11" s="336"/>
      <c r="H11" s="328"/>
      <c r="I11" s="328">
        <f t="shared" si="0"/>
        <v>0</v>
      </c>
      <c r="J11" s="328" t="str">
        <f t="shared" si="1"/>
        <v/>
      </c>
      <c r="K11" s="191"/>
      <c r="L11" s="179"/>
      <c r="M11" s="179"/>
      <c r="N11" s="179"/>
      <c r="O11" s="179"/>
      <c r="P11" s="196"/>
    </row>
    <row r="12" spans="1:16" s="92" customFormat="1" ht="16.5" customHeight="1">
      <c r="A12" s="176"/>
      <c r="B12" s="188"/>
      <c r="C12" s="189"/>
      <c r="D12" s="176"/>
      <c r="E12" s="328"/>
      <c r="F12" s="328"/>
      <c r="G12" s="336"/>
      <c r="H12" s="328"/>
      <c r="I12" s="328">
        <f t="shared" si="0"/>
        <v>0</v>
      </c>
      <c r="J12" s="328" t="str">
        <f t="shared" si="1"/>
        <v/>
      </c>
      <c r="K12" s="191"/>
      <c r="L12" s="179"/>
      <c r="M12" s="179"/>
      <c r="N12" s="179"/>
      <c r="O12" s="179"/>
      <c r="P12" s="196"/>
    </row>
    <row r="13" spans="1:16" s="92" customFormat="1" ht="16.5" customHeight="1">
      <c r="A13" s="176"/>
      <c r="B13" s="188"/>
      <c r="C13" s="189"/>
      <c r="D13" s="176"/>
      <c r="E13" s="328"/>
      <c r="F13" s="328"/>
      <c r="G13" s="336"/>
      <c r="H13" s="328"/>
      <c r="I13" s="328">
        <f t="shared" si="0"/>
        <v>0</v>
      </c>
      <c r="J13" s="328" t="str">
        <f t="shared" si="1"/>
        <v/>
      </c>
      <c r="K13" s="191"/>
      <c r="L13" s="179"/>
      <c r="M13" s="179"/>
      <c r="N13" s="179"/>
      <c r="O13" s="179"/>
      <c r="P13" s="196"/>
    </row>
    <row r="14" spans="1:16" s="92" customFormat="1" ht="16.5" customHeight="1">
      <c r="A14" s="176"/>
      <c r="B14" s="188"/>
      <c r="C14" s="189"/>
      <c r="D14" s="176"/>
      <c r="E14" s="328"/>
      <c r="F14" s="328"/>
      <c r="G14" s="336"/>
      <c r="H14" s="328"/>
      <c r="I14" s="328">
        <f t="shared" si="0"/>
        <v>0</v>
      </c>
      <c r="J14" s="328" t="str">
        <f t="shared" si="1"/>
        <v/>
      </c>
      <c r="K14" s="191"/>
      <c r="L14" s="179"/>
      <c r="M14" s="179"/>
      <c r="N14" s="179"/>
      <c r="O14" s="179"/>
      <c r="P14" s="196"/>
    </row>
    <row r="15" spans="1:16" s="92" customFormat="1" ht="16.5" customHeight="1">
      <c r="A15" s="176"/>
      <c r="B15" s="188"/>
      <c r="C15" s="189"/>
      <c r="D15" s="176"/>
      <c r="E15" s="328"/>
      <c r="F15" s="328"/>
      <c r="G15" s="336"/>
      <c r="H15" s="328"/>
      <c r="I15" s="328">
        <f t="shared" si="0"/>
        <v>0</v>
      </c>
      <c r="J15" s="328" t="str">
        <f t="shared" si="1"/>
        <v/>
      </c>
      <c r="K15" s="191"/>
      <c r="L15" s="179"/>
      <c r="M15" s="179"/>
      <c r="N15" s="179"/>
      <c r="O15" s="179"/>
      <c r="P15" s="196"/>
    </row>
    <row r="16" spans="1:16" s="92" customFormat="1" ht="16.5" customHeight="1">
      <c r="A16" s="176"/>
      <c r="B16" s="188"/>
      <c r="C16" s="189"/>
      <c r="D16" s="176"/>
      <c r="E16" s="328"/>
      <c r="F16" s="328"/>
      <c r="G16" s="336"/>
      <c r="H16" s="328"/>
      <c r="I16" s="328">
        <f t="shared" si="0"/>
        <v>0</v>
      </c>
      <c r="J16" s="328" t="str">
        <f t="shared" si="1"/>
        <v/>
      </c>
      <c r="K16" s="191"/>
      <c r="L16" s="179"/>
      <c r="M16" s="179"/>
      <c r="N16" s="179"/>
      <c r="O16" s="179"/>
      <c r="P16" s="196"/>
    </row>
    <row r="17" spans="1:16" s="92" customFormat="1" ht="16.5" customHeight="1">
      <c r="A17" s="176"/>
      <c r="B17" s="188"/>
      <c r="C17" s="189"/>
      <c r="D17" s="176"/>
      <c r="E17" s="328"/>
      <c r="F17" s="328"/>
      <c r="G17" s="336"/>
      <c r="H17" s="328"/>
      <c r="I17" s="328">
        <f t="shared" si="0"/>
        <v>0</v>
      </c>
      <c r="J17" s="328" t="str">
        <f t="shared" si="1"/>
        <v/>
      </c>
      <c r="K17" s="191"/>
      <c r="L17" s="179"/>
      <c r="M17" s="179"/>
      <c r="N17" s="179"/>
      <c r="O17" s="179"/>
      <c r="P17" s="196"/>
    </row>
    <row r="18" spans="1:16" s="92" customFormat="1" ht="16.5" customHeight="1">
      <c r="A18" s="176"/>
      <c r="B18" s="188"/>
      <c r="C18" s="189"/>
      <c r="D18" s="176"/>
      <c r="E18" s="328"/>
      <c r="F18" s="328"/>
      <c r="G18" s="336"/>
      <c r="H18" s="328"/>
      <c r="I18" s="328">
        <f t="shared" si="0"/>
        <v>0</v>
      </c>
      <c r="J18" s="328" t="str">
        <f t="shared" si="1"/>
        <v/>
      </c>
      <c r="K18" s="191"/>
      <c r="L18" s="179"/>
      <c r="M18" s="179"/>
      <c r="N18" s="179"/>
      <c r="O18" s="179"/>
      <c r="P18" s="196"/>
    </row>
    <row r="19" spans="1:16" s="92" customFormat="1" ht="16.5" customHeight="1">
      <c r="A19" s="176"/>
      <c r="B19" s="188"/>
      <c r="C19" s="189"/>
      <c r="D19" s="176"/>
      <c r="E19" s="328"/>
      <c r="F19" s="328"/>
      <c r="G19" s="336"/>
      <c r="H19" s="328"/>
      <c r="I19" s="328">
        <f t="shared" si="0"/>
        <v>0</v>
      </c>
      <c r="J19" s="328" t="str">
        <f t="shared" si="1"/>
        <v/>
      </c>
      <c r="K19" s="191"/>
      <c r="L19" s="179"/>
      <c r="M19" s="179"/>
      <c r="N19" s="179"/>
      <c r="O19" s="179"/>
      <c r="P19" s="196"/>
    </row>
    <row r="20" spans="1:16" s="92" customFormat="1" ht="16.5" customHeight="1">
      <c r="A20" s="176"/>
      <c r="B20" s="188"/>
      <c r="C20" s="189"/>
      <c r="D20" s="176"/>
      <c r="E20" s="328"/>
      <c r="F20" s="328"/>
      <c r="G20" s="336"/>
      <c r="H20" s="328"/>
      <c r="I20" s="328">
        <f t="shared" si="0"/>
        <v>0</v>
      </c>
      <c r="J20" s="328" t="str">
        <f t="shared" si="1"/>
        <v/>
      </c>
      <c r="K20" s="191"/>
      <c r="L20" s="179"/>
      <c r="M20" s="179"/>
      <c r="N20" s="179"/>
      <c r="O20" s="179"/>
      <c r="P20" s="196"/>
    </row>
    <row r="21" spans="1:16" s="92" customFormat="1" ht="16.5" customHeight="1">
      <c r="A21" s="176"/>
      <c r="B21" s="188"/>
      <c r="C21" s="189"/>
      <c r="D21" s="176"/>
      <c r="E21" s="328"/>
      <c r="F21" s="328"/>
      <c r="G21" s="336"/>
      <c r="H21" s="328"/>
      <c r="I21" s="328">
        <f t="shared" si="0"/>
        <v>0</v>
      </c>
      <c r="J21" s="328" t="str">
        <f t="shared" si="1"/>
        <v/>
      </c>
      <c r="K21" s="191"/>
      <c r="L21" s="179"/>
      <c r="M21" s="179"/>
      <c r="N21" s="179"/>
      <c r="O21" s="179"/>
      <c r="P21" s="196"/>
    </row>
    <row r="22" spans="1:16" s="92" customFormat="1" ht="16.5" customHeight="1">
      <c r="A22" s="176"/>
      <c r="B22" s="188"/>
      <c r="C22" s="189"/>
      <c r="D22" s="176"/>
      <c r="E22" s="328"/>
      <c r="F22" s="328"/>
      <c r="G22" s="336"/>
      <c r="H22" s="328"/>
      <c r="I22" s="328">
        <f t="shared" si="0"/>
        <v>0</v>
      </c>
      <c r="J22" s="328" t="str">
        <f t="shared" si="1"/>
        <v/>
      </c>
      <c r="K22" s="191"/>
      <c r="L22" s="179"/>
      <c r="M22" s="179"/>
      <c r="N22" s="179"/>
      <c r="O22" s="179"/>
      <c r="P22" s="196"/>
    </row>
    <row r="23" spans="1:16" s="92" customFormat="1" ht="16.5" customHeight="1">
      <c r="A23" s="176"/>
      <c r="B23" s="188"/>
      <c r="C23" s="189"/>
      <c r="D23" s="176"/>
      <c r="E23" s="328"/>
      <c r="F23" s="328"/>
      <c r="G23" s="336"/>
      <c r="H23" s="328"/>
      <c r="I23" s="328">
        <f t="shared" si="0"/>
        <v>0</v>
      </c>
      <c r="J23" s="328" t="str">
        <f t="shared" si="1"/>
        <v/>
      </c>
      <c r="K23" s="191"/>
      <c r="L23" s="179"/>
      <c r="M23" s="179"/>
      <c r="N23" s="179"/>
      <c r="O23" s="179"/>
      <c r="P23" s="196"/>
    </row>
    <row r="24" spans="1:16" s="92" customFormat="1" ht="16.5" customHeight="1">
      <c r="A24" s="176"/>
      <c r="B24" s="188"/>
      <c r="C24" s="189"/>
      <c r="D24" s="176"/>
      <c r="E24" s="328"/>
      <c r="F24" s="328"/>
      <c r="G24" s="336"/>
      <c r="H24" s="328"/>
      <c r="I24" s="328">
        <f t="shared" si="0"/>
        <v>0</v>
      </c>
      <c r="J24" s="328" t="str">
        <f t="shared" si="1"/>
        <v/>
      </c>
      <c r="K24" s="191"/>
      <c r="L24" s="179"/>
      <c r="M24" s="179"/>
      <c r="N24" s="179"/>
      <c r="O24" s="179"/>
      <c r="P24" s="196"/>
    </row>
    <row r="25" spans="1:16" s="92" customFormat="1" ht="16.5" customHeight="1">
      <c r="A25" s="176"/>
      <c r="B25" s="188"/>
      <c r="C25" s="189"/>
      <c r="D25" s="176"/>
      <c r="E25" s="328"/>
      <c r="F25" s="328"/>
      <c r="G25" s="336"/>
      <c r="H25" s="328"/>
      <c r="I25" s="328">
        <f t="shared" si="0"/>
        <v>0</v>
      </c>
      <c r="J25" s="328" t="str">
        <f t="shared" si="1"/>
        <v/>
      </c>
      <c r="K25" s="191"/>
      <c r="L25" s="179"/>
      <c r="M25" s="179"/>
      <c r="N25" s="179"/>
      <c r="O25" s="179"/>
      <c r="P25" s="196"/>
    </row>
    <row r="26" spans="1:16" s="92" customFormat="1" ht="16.5" customHeight="1">
      <c r="A26" s="176"/>
      <c r="B26" s="188"/>
      <c r="C26" s="189"/>
      <c r="D26" s="176"/>
      <c r="E26" s="328"/>
      <c r="F26" s="328"/>
      <c r="G26" s="336"/>
      <c r="H26" s="328"/>
      <c r="I26" s="328">
        <f t="shared" si="0"/>
        <v>0</v>
      </c>
      <c r="J26" s="328" t="str">
        <f t="shared" si="1"/>
        <v/>
      </c>
      <c r="K26" s="191"/>
      <c r="L26" s="179"/>
      <c r="M26" s="179"/>
      <c r="N26" s="179"/>
      <c r="O26" s="179"/>
      <c r="P26" s="196"/>
    </row>
    <row r="27" spans="1:16" s="92" customFormat="1" ht="16.5" customHeight="1">
      <c r="A27" s="522" t="s">
        <v>412</v>
      </c>
      <c r="B27" s="523"/>
      <c r="C27" s="189"/>
      <c r="D27" s="176"/>
      <c r="E27" s="328"/>
      <c r="F27" s="328">
        <f>ROUND(SUM(F6:F26),2)</f>
        <v>0</v>
      </c>
      <c r="G27" s="336"/>
      <c r="H27" s="328">
        <f>ROUND(SUM(H6:H26),2)</f>
        <v>0</v>
      </c>
      <c r="I27" s="328">
        <f t="shared" si="0"/>
        <v>0</v>
      </c>
      <c r="J27" s="328" t="str">
        <f t="shared" si="1"/>
        <v/>
      </c>
      <c r="K27" s="191"/>
      <c r="L27" s="179"/>
      <c r="M27" s="179"/>
      <c r="N27" s="179"/>
      <c r="O27" s="179"/>
      <c r="P27" s="196"/>
    </row>
    <row r="28" spans="1:16" ht="15.75" customHeight="1">
      <c r="A28" s="193"/>
      <c r="B28" s="193"/>
      <c r="C28" s="193"/>
      <c r="D28" s="193"/>
      <c r="E28" s="216"/>
      <c r="F28" s="185"/>
      <c r="G28" s="185"/>
      <c r="H28" s="185"/>
      <c r="I28" s="185"/>
      <c r="J28" s="185"/>
      <c r="K28" s="185"/>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3">
    <mergeCell ref="A1:K1"/>
    <mergeCell ref="A2:K2"/>
    <mergeCell ref="A27:B27"/>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tabColor rgb="FFFF0000"/>
    <pageSetUpPr fitToPage="1"/>
  </sheetPr>
  <dimension ref="A1:P86"/>
  <sheetViews>
    <sheetView view="pageBreakPreview" topLeftCell="A12" zoomScaleNormal="100" zoomScaleSheetLayoutView="100" workbookViewId="0">
      <selection activeCell="K27" sqref="K27"/>
    </sheetView>
  </sheetViews>
  <sheetFormatPr defaultColWidth="9" defaultRowHeight="15.75" customHeight="1"/>
  <cols>
    <col min="1" max="1" width="8.625" style="2" customWidth="1"/>
    <col min="2" max="2" width="26.125" style="2" customWidth="1"/>
    <col min="3" max="3" width="13.5" style="2" customWidth="1"/>
    <col min="4" max="4" width="17.5" style="2" customWidth="1"/>
    <col min="5" max="5" width="18.125" style="2" customWidth="1"/>
    <col min="6" max="6" width="16.25" style="2" customWidth="1"/>
    <col min="7" max="7" width="9.75" style="2" customWidth="1"/>
    <col min="8" max="8" width="15.5" style="2" customWidth="1"/>
    <col min="9" max="16384" width="9" style="2"/>
  </cols>
  <sheetData>
    <row r="1" spans="1:16" s="15" customFormat="1" ht="30.75" customHeight="1">
      <c r="A1" s="665" t="s">
        <v>290</v>
      </c>
      <c r="B1" s="519"/>
      <c r="C1" s="519"/>
      <c r="D1" s="519"/>
      <c r="E1" s="519"/>
      <c r="F1" s="519"/>
      <c r="G1" s="519"/>
      <c r="H1" s="519"/>
    </row>
    <row r="2" spans="1:16" s="102" customFormat="1" ht="16.5" customHeight="1">
      <c r="A2" s="518" t="str">
        <f>公用信息!A8</f>
        <v>评估基准日：2018年11月30日</v>
      </c>
      <c r="B2" s="518"/>
      <c r="C2" s="518"/>
      <c r="D2" s="518"/>
      <c r="E2" s="537"/>
      <c r="F2" s="537"/>
      <c r="G2" s="537"/>
      <c r="H2" s="537"/>
      <c r="I2" s="90"/>
      <c r="J2" s="90"/>
      <c r="K2" s="90"/>
      <c r="L2" s="90"/>
      <c r="M2" s="90"/>
      <c r="N2" s="90"/>
      <c r="O2" s="90"/>
    </row>
    <row r="3" spans="1:16" s="102" customFormat="1" ht="16.5" customHeight="1">
      <c r="A3" s="91"/>
      <c r="B3" s="91"/>
      <c r="C3" s="91"/>
      <c r="D3" s="91"/>
      <c r="E3" s="157"/>
      <c r="F3" s="157"/>
      <c r="G3" s="157"/>
      <c r="H3" s="155" t="s">
        <v>623</v>
      </c>
      <c r="I3" s="90"/>
      <c r="J3" s="90"/>
      <c r="K3" s="90"/>
      <c r="L3" s="90"/>
      <c r="M3" s="90"/>
      <c r="N3" s="90"/>
      <c r="O3" s="90"/>
    </row>
    <row r="4" spans="1:16" s="102" customFormat="1" ht="16.5" customHeight="1">
      <c r="A4" s="89" t="str">
        <f>公用信息!A5</f>
        <v>被评估单位：中国劳动关系学院</v>
      </c>
      <c r="B4" s="90"/>
      <c r="C4" s="90"/>
      <c r="D4" s="90"/>
      <c r="E4" s="90"/>
      <c r="F4" s="90"/>
      <c r="G4" s="90"/>
      <c r="H4" s="156" t="s">
        <v>291</v>
      </c>
      <c r="I4" s="90"/>
      <c r="J4" s="90"/>
      <c r="K4" s="90"/>
      <c r="L4" s="90"/>
      <c r="M4" s="90"/>
      <c r="N4" s="90"/>
      <c r="O4" s="90"/>
    </row>
    <row r="5" spans="1:16" s="111" customFormat="1" ht="27.75" customHeight="1">
      <c r="A5" s="176" t="s">
        <v>36</v>
      </c>
      <c r="B5" s="176" t="s">
        <v>395</v>
      </c>
      <c r="C5" s="176" t="s">
        <v>50</v>
      </c>
      <c r="D5" s="192" t="s">
        <v>51</v>
      </c>
      <c r="E5" s="176" t="s">
        <v>52</v>
      </c>
      <c r="F5" s="176" t="s">
        <v>321</v>
      </c>
      <c r="G5" s="176" t="s">
        <v>357</v>
      </c>
      <c r="H5" s="176" t="s">
        <v>331</v>
      </c>
      <c r="I5" s="245"/>
      <c r="J5" s="245"/>
      <c r="K5" s="245"/>
      <c r="L5" s="245"/>
      <c r="M5" s="245"/>
      <c r="N5" s="245"/>
      <c r="O5" s="245"/>
      <c r="P5" s="266"/>
    </row>
    <row r="6" spans="1:16" s="92" customFormat="1" ht="16.5" customHeight="1">
      <c r="A6" s="176"/>
      <c r="B6" s="188"/>
      <c r="C6" s="189"/>
      <c r="D6" s="328"/>
      <c r="E6" s="328"/>
      <c r="F6" s="328">
        <f>E6-D6</f>
        <v>0</v>
      </c>
      <c r="G6" s="334" t="str">
        <f>IF(D6=0,"",F6/D6*100)</f>
        <v/>
      </c>
      <c r="H6" s="191"/>
      <c r="I6" s="179"/>
      <c r="J6" s="179"/>
      <c r="K6" s="179"/>
      <c r="L6" s="179"/>
      <c r="M6" s="179"/>
      <c r="N6" s="179"/>
      <c r="O6" s="179"/>
      <c r="P6" s="196"/>
    </row>
    <row r="7" spans="1:16" s="92" customFormat="1" ht="16.5" customHeight="1">
      <c r="A7" s="176"/>
      <c r="B7" s="188"/>
      <c r="C7" s="189"/>
      <c r="D7" s="328"/>
      <c r="E7" s="328"/>
      <c r="F7" s="328">
        <f t="shared" ref="F7:F27" si="0">E7-D7</f>
        <v>0</v>
      </c>
      <c r="G7" s="334" t="str">
        <f t="shared" ref="G7:G27" si="1">IF(D7=0,"",F7/D7*100)</f>
        <v/>
      </c>
      <c r="H7" s="191"/>
      <c r="I7" s="179"/>
      <c r="J7" s="179"/>
      <c r="K7" s="179"/>
      <c r="L7" s="179"/>
      <c r="M7" s="179"/>
      <c r="N7" s="179"/>
      <c r="O7" s="179"/>
      <c r="P7" s="196"/>
    </row>
    <row r="8" spans="1:16" s="92" customFormat="1" ht="16.5" customHeight="1">
      <c r="A8" s="176"/>
      <c r="B8" s="188"/>
      <c r="C8" s="189"/>
      <c r="D8" s="328"/>
      <c r="E8" s="328"/>
      <c r="F8" s="328">
        <f t="shared" si="0"/>
        <v>0</v>
      </c>
      <c r="G8" s="334" t="str">
        <f t="shared" si="1"/>
        <v/>
      </c>
      <c r="H8" s="191"/>
      <c r="I8" s="179"/>
      <c r="J8" s="179"/>
      <c r="K8" s="179"/>
      <c r="L8" s="179"/>
      <c r="M8" s="179"/>
      <c r="N8" s="179"/>
      <c r="O8" s="179"/>
      <c r="P8" s="196"/>
    </row>
    <row r="9" spans="1:16" s="92" customFormat="1" ht="16.5" customHeight="1">
      <c r="A9" s="176"/>
      <c r="B9" s="188"/>
      <c r="C9" s="189"/>
      <c r="D9" s="328"/>
      <c r="E9" s="328"/>
      <c r="F9" s="328">
        <f t="shared" si="0"/>
        <v>0</v>
      </c>
      <c r="G9" s="334" t="str">
        <f t="shared" si="1"/>
        <v/>
      </c>
      <c r="H9" s="191"/>
      <c r="I9" s="179"/>
      <c r="J9" s="179"/>
      <c r="K9" s="179"/>
      <c r="L9" s="179"/>
      <c r="M9" s="179"/>
      <c r="N9" s="179"/>
      <c r="O9" s="179"/>
      <c r="P9" s="196"/>
    </row>
    <row r="10" spans="1:16" s="92" customFormat="1" ht="16.5" customHeight="1">
      <c r="A10" s="176"/>
      <c r="B10" s="188"/>
      <c r="C10" s="189"/>
      <c r="D10" s="328"/>
      <c r="E10" s="328"/>
      <c r="F10" s="328">
        <f t="shared" si="0"/>
        <v>0</v>
      </c>
      <c r="G10" s="334" t="str">
        <f t="shared" si="1"/>
        <v/>
      </c>
      <c r="H10" s="191"/>
      <c r="I10" s="179"/>
      <c r="J10" s="179"/>
      <c r="K10" s="179"/>
      <c r="L10" s="179"/>
      <c r="M10" s="179"/>
      <c r="N10" s="179"/>
      <c r="O10" s="179"/>
      <c r="P10" s="196"/>
    </row>
    <row r="11" spans="1:16" s="92" customFormat="1" ht="16.5" customHeight="1">
      <c r="A11" s="176"/>
      <c r="B11" s="188"/>
      <c r="C11" s="189"/>
      <c r="D11" s="328"/>
      <c r="E11" s="328"/>
      <c r="F11" s="328">
        <f t="shared" si="0"/>
        <v>0</v>
      </c>
      <c r="G11" s="334" t="str">
        <f t="shared" si="1"/>
        <v/>
      </c>
      <c r="H11" s="191"/>
      <c r="I11" s="179"/>
      <c r="J11" s="179"/>
      <c r="K11" s="179"/>
      <c r="L11" s="179"/>
      <c r="M11" s="179"/>
      <c r="N11" s="179"/>
      <c r="O11" s="179"/>
      <c r="P11" s="196"/>
    </row>
    <row r="12" spans="1:16" s="92" customFormat="1" ht="16.5" customHeight="1">
      <c r="A12" s="176"/>
      <c r="B12" s="188"/>
      <c r="C12" s="189"/>
      <c r="D12" s="328"/>
      <c r="E12" s="328"/>
      <c r="F12" s="328">
        <f t="shared" si="0"/>
        <v>0</v>
      </c>
      <c r="G12" s="334" t="str">
        <f t="shared" si="1"/>
        <v/>
      </c>
      <c r="H12" s="191"/>
      <c r="I12" s="179"/>
      <c r="J12" s="179"/>
      <c r="K12" s="179"/>
      <c r="L12" s="179"/>
      <c r="M12" s="179"/>
      <c r="N12" s="179"/>
      <c r="O12" s="179"/>
      <c r="P12" s="196"/>
    </row>
    <row r="13" spans="1:16" s="92" customFormat="1" ht="16.5" customHeight="1">
      <c r="A13" s="176"/>
      <c r="B13" s="188"/>
      <c r="C13" s="189"/>
      <c r="D13" s="328"/>
      <c r="E13" s="328"/>
      <c r="F13" s="328">
        <f t="shared" si="0"/>
        <v>0</v>
      </c>
      <c r="G13" s="334" t="str">
        <f t="shared" si="1"/>
        <v/>
      </c>
      <c r="H13" s="191"/>
      <c r="I13" s="179"/>
      <c r="J13" s="179"/>
      <c r="K13" s="179"/>
      <c r="L13" s="179"/>
      <c r="M13" s="179"/>
      <c r="N13" s="179"/>
      <c r="O13" s="179"/>
      <c r="P13" s="196"/>
    </row>
    <row r="14" spans="1:16" s="92" customFormat="1" ht="16.5" customHeight="1">
      <c r="A14" s="176"/>
      <c r="B14" s="188"/>
      <c r="C14" s="189"/>
      <c r="D14" s="328"/>
      <c r="E14" s="328"/>
      <c r="F14" s="328">
        <f t="shared" si="0"/>
        <v>0</v>
      </c>
      <c r="G14" s="334" t="str">
        <f t="shared" si="1"/>
        <v/>
      </c>
      <c r="H14" s="191"/>
      <c r="I14" s="179"/>
      <c r="J14" s="179"/>
      <c r="K14" s="179"/>
      <c r="L14" s="179"/>
      <c r="M14" s="179"/>
      <c r="N14" s="179"/>
      <c r="O14" s="179"/>
      <c r="P14" s="196"/>
    </row>
    <row r="15" spans="1:16" s="92" customFormat="1" ht="16.5" customHeight="1">
      <c r="A15" s="176"/>
      <c r="B15" s="188"/>
      <c r="C15" s="189"/>
      <c r="D15" s="328"/>
      <c r="E15" s="328"/>
      <c r="F15" s="328">
        <f t="shared" si="0"/>
        <v>0</v>
      </c>
      <c r="G15" s="334" t="str">
        <f t="shared" si="1"/>
        <v/>
      </c>
      <c r="H15" s="191"/>
      <c r="I15" s="179"/>
      <c r="J15" s="179"/>
      <c r="K15" s="179"/>
      <c r="L15" s="179"/>
      <c r="M15" s="179"/>
      <c r="N15" s="179"/>
      <c r="O15" s="179"/>
      <c r="P15" s="196"/>
    </row>
    <row r="16" spans="1:16" s="92" customFormat="1" ht="16.5" customHeight="1">
      <c r="A16" s="176"/>
      <c r="B16" s="188"/>
      <c r="C16" s="189"/>
      <c r="D16" s="328"/>
      <c r="E16" s="328"/>
      <c r="F16" s="328">
        <f t="shared" si="0"/>
        <v>0</v>
      </c>
      <c r="G16" s="334" t="str">
        <f t="shared" si="1"/>
        <v/>
      </c>
      <c r="H16" s="191"/>
      <c r="I16" s="179"/>
      <c r="J16" s="179"/>
      <c r="K16" s="179"/>
      <c r="L16" s="179"/>
      <c r="M16" s="179"/>
      <c r="N16" s="179"/>
      <c r="O16" s="179"/>
      <c r="P16" s="196"/>
    </row>
    <row r="17" spans="1:16" s="92" customFormat="1" ht="16.5" customHeight="1">
      <c r="A17" s="176"/>
      <c r="B17" s="188"/>
      <c r="C17" s="189"/>
      <c r="D17" s="328"/>
      <c r="E17" s="328"/>
      <c r="F17" s="328">
        <f t="shared" si="0"/>
        <v>0</v>
      </c>
      <c r="G17" s="334" t="str">
        <f t="shared" si="1"/>
        <v/>
      </c>
      <c r="H17" s="191"/>
      <c r="I17" s="179"/>
      <c r="J17" s="179"/>
      <c r="K17" s="179"/>
      <c r="L17" s="179"/>
      <c r="M17" s="179"/>
      <c r="N17" s="179"/>
      <c r="O17" s="179"/>
      <c r="P17" s="196"/>
    </row>
    <row r="18" spans="1:16" s="92" customFormat="1" ht="16.5" customHeight="1">
      <c r="A18" s="176"/>
      <c r="B18" s="188"/>
      <c r="C18" s="189"/>
      <c r="D18" s="328"/>
      <c r="E18" s="328"/>
      <c r="F18" s="328">
        <f t="shared" si="0"/>
        <v>0</v>
      </c>
      <c r="G18" s="334" t="str">
        <f t="shared" si="1"/>
        <v/>
      </c>
      <c r="H18" s="191"/>
      <c r="I18" s="179"/>
      <c r="J18" s="179"/>
      <c r="K18" s="179"/>
      <c r="L18" s="179"/>
      <c r="M18" s="179"/>
      <c r="N18" s="179"/>
      <c r="O18" s="179"/>
      <c r="P18" s="196"/>
    </row>
    <row r="19" spans="1:16" s="92" customFormat="1" ht="16.5" customHeight="1">
      <c r="A19" s="176"/>
      <c r="B19" s="188"/>
      <c r="C19" s="189"/>
      <c r="D19" s="328"/>
      <c r="E19" s="328"/>
      <c r="F19" s="328">
        <f t="shared" si="0"/>
        <v>0</v>
      </c>
      <c r="G19" s="334" t="str">
        <f t="shared" si="1"/>
        <v/>
      </c>
      <c r="H19" s="191"/>
      <c r="I19" s="179"/>
      <c r="J19" s="179"/>
      <c r="K19" s="179"/>
      <c r="L19" s="179"/>
      <c r="M19" s="179"/>
      <c r="N19" s="179"/>
      <c r="O19" s="179"/>
      <c r="P19" s="196"/>
    </row>
    <row r="20" spans="1:16" s="92" customFormat="1" ht="16.5" customHeight="1">
      <c r="A20" s="176"/>
      <c r="B20" s="188"/>
      <c r="C20" s="189"/>
      <c r="D20" s="328"/>
      <c r="E20" s="328"/>
      <c r="F20" s="328">
        <f t="shared" si="0"/>
        <v>0</v>
      </c>
      <c r="G20" s="334" t="str">
        <f t="shared" si="1"/>
        <v/>
      </c>
      <c r="H20" s="191"/>
      <c r="I20" s="179"/>
      <c r="J20" s="179"/>
      <c r="K20" s="179"/>
      <c r="L20" s="179"/>
      <c r="M20" s="179"/>
      <c r="N20" s="179"/>
      <c r="O20" s="179"/>
      <c r="P20" s="196"/>
    </row>
    <row r="21" spans="1:16" s="92" customFormat="1" ht="16.5" customHeight="1">
      <c r="A21" s="176"/>
      <c r="B21" s="188"/>
      <c r="C21" s="189"/>
      <c r="D21" s="328"/>
      <c r="E21" s="328"/>
      <c r="F21" s="328">
        <f t="shared" si="0"/>
        <v>0</v>
      </c>
      <c r="G21" s="334" t="str">
        <f t="shared" si="1"/>
        <v/>
      </c>
      <c r="H21" s="191"/>
      <c r="I21" s="179"/>
      <c r="J21" s="179"/>
      <c r="K21" s="179"/>
      <c r="L21" s="179"/>
      <c r="M21" s="179"/>
      <c r="N21" s="179"/>
      <c r="O21" s="179"/>
      <c r="P21" s="196"/>
    </row>
    <row r="22" spans="1:16" s="92" customFormat="1" ht="16.5" customHeight="1">
      <c r="A22" s="176"/>
      <c r="B22" s="188"/>
      <c r="C22" s="189"/>
      <c r="D22" s="328"/>
      <c r="E22" s="328"/>
      <c r="F22" s="328">
        <f t="shared" si="0"/>
        <v>0</v>
      </c>
      <c r="G22" s="334" t="str">
        <f t="shared" si="1"/>
        <v/>
      </c>
      <c r="H22" s="191"/>
      <c r="I22" s="179"/>
      <c r="J22" s="179"/>
      <c r="K22" s="179"/>
      <c r="L22" s="179"/>
      <c r="M22" s="179"/>
      <c r="N22" s="179"/>
      <c r="O22" s="179"/>
      <c r="P22" s="196"/>
    </row>
    <row r="23" spans="1:16" s="92" customFormat="1" ht="16.5" customHeight="1">
      <c r="A23" s="176"/>
      <c r="B23" s="188"/>
      <c r="C23" s="189"/>
      <c r="D23" s="328"/>
      <c r="E23" s="328"/>
      <c r="F23" s="328">
        <f t="shared" si="0"/>
        <v>0</v>
      </c>
      <c r="G23" s="334" t="str">
        <f t="shared" si="1"/>
        <v/>
      </c>
      <c r="H23" s="191"/>
      <c r="I23" s="179"/>
      <c r="J23" s="179"/>
      <c r="K23" s="179"/>
      <c r="L23" s="179"/>
      <c r="M23" s="179"/>
      <c r="N23" s="179"/>
      <c r="O23" s="179"/>
      <c r="P23" s="196"/>
    </row>
    <row r="24" spans="1:16" s="92" customFormat="1" ht="16.5" customHeight="1">
      <c r="A24" s="176"/>
      <c r="B24" s="188"/>
      <c r="C24" s="189"/>
      <c r="D24" s="328"/>
      <c r="E24" s="328"/>
      <c r="F24" s="328">
        <f t="shared" si="0"/>
        <v>0</v>
      </c>
      <c r="G24" s="334" t="str">
        <f t="shared" si="1"/>
        <v/>
      </c>
      <c r="H24" s="191"/>
      <c r="I24" s="179"/>
      <c r="J24" s="179"/>
      <c r="K24" s="179"/>
      <c r="L24" s="179"/>
      <c r="M24" s="179"/>
      <c r="N24" s="179"/>
      <c r="O24" s="179"/>
      <c r="P24" s="196"/>
    </row>
    <row r="25" spans="1:16" s="92" customFormat="1" ht="16.5" customHeight="1">
      <c r="A25" s="176"/>
      <c r="B25" s="188"/>
      <c r="C25" s="189"/>
      <c r="D25" s="328"/>
      <c r="E25" s="328"/>
      <c r="F25" s="328">
        <f t="shared" si="0"/>
        <v>0</v>
      </c>
      <c r="G25" s="334" t="str">
        <f t="shared" si="1"/>
        <v/>
      </c>
      <c r="H25" s="191"/>
      <c r="I25" s="179"/>
      <c r="J25" s="179"/>
      <c r="K25" s="179"/>
      <c r="L25" s="179"/>
      <c r="M25" s="179"/>
      <c r="N25" s="179"/>
      <c r="O25" s="179"/>
      <c r="P25" s="196"/>
    </row>
    <row r="26" spans="1:16" s="92" customFormat="1" ht="16.5" customHeight="1">
      <c r="A26" s="176"/>
      <c r="B26" s="188"/>
      <c r="C26" s="189"/>
      <c r="D26" s="328"/>
      <c r="E26" s="328"/>
      <c r="F26" s="328">
        <f t="shared" si="0"/>
        <v>0</v>
      </c>
      <c r="G26" s="334" t="str">
        <f t="shared" si="1"/>
        <v/>
      </c>
      <c r="H26" s="191"/>
      <c r="I26" s="179"/>
      <c r="J26" s="179"/>
      <c r="K26" s="179"/>
      <c r="L26" s="179"/>
      <c r="M26" s="179"/>
      <c r="N26" s="179"/>
      <c r="O26" s="179"/>
      <c r="P26" s="196"/>
    </row>
    <row r="27" spans="1:16" s="92" customFormat="1" ht="16.5" customHeight="1">
      <c r="A27" s="522" t="s">
        <v>334</v>
      </c>
      <c r="B27" s="523"/>
      <c r="C27" s="189"/>
      <c r="D27" s="328">
        <f>ROUND(SUM(D6:D26),2)</f>
        <v>0</v>
      </c>
      <c r="E27" s="328">
        <f>ROUND(SUM(E6:E26),2)</f>
        <v>0</v>
      </c>
      <c r="F27" s="328">
        <f t="shared" si="0"/>
        <v>0</v>
      </c>
      <c r="G27" s="334" t="str">
        <f t="shared" si="1"/>
        <v/>
      </c>
      <c r="H27" s="191"/>
      <c r="I27" s="179"/>
      <c r="J27" s="179"/>
      <c r="K27" s="179"/>
      <c r="L27" s="179"/>
      <c r="M27" s="179"/>
      <c r="N27" s="179"/>
      <c r="O27" s="179"/>
      <c r="P27" s="196"/>
    </row>
    <row r="28" spans="1:16" ht="15.75" customHeight="1">
      <c r="A28" s="216"/>
      <c r="B28" s="216"/>
      <c r="C28" s="216"/>
      <c r="D28" s="216"/>
      <c r="E28" s="185"/>
      <c r="F28" s="185"/>
      <c r="G28" s="185"/>
      <c r="H28" s="185"/>
      <c r="I28" s="179"/>
      <c r="J28" s="179"/>
      <c r="K28" s="179"/>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3">
    <mergeCell ref="A1:H1"/>
    <mergeCell ref="A2:H2"/>
    <mergeCell ref="A27:B27"/>
  </mergeCells>
  <phoneticPr fontId="55"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tabColor rgb="FFFF0000"/>
    <pageSetUpPr fitToPage="1"/>
  </sheetPr>
  <dimension ref="A1:P86"/>
  <sheetViews>
    <sheetView view="pageBreakPreview" topLeftCell="A15" zoomScaleNormal="100" zoomScaleSheetLayoutView="100" workbookViewId="0">
      <selection activeCell="G35" sqref="G35"/>
    </sheetView>
  </sheetViews>
  <sheetFormatPr defaultColWidth="9" defaultRowHeight="15.75" customHeight="1"/>
  <cols>
    <col min="1" max="1" width="6.75" style="2" customWidth="1"/>
    <col min="2" max="2" width="23.375" style="2" customWidth="1"/>
    <col min="3" max="3" width="13.75" style="2" customWidth="1"/>
    <col min="4" max="4" width="18.625" style="2" customWidth="1"/>
    <col min="5" max="5" width="17.375" style="2" customWidth="1"/>
    <col min="6" max="6" width="15.5" style="2" customWidth="1"/>
    <col min="7" max="7" width="10.75" style="2" customWidth="1"/>
    <col min="8" max="8" width="16" style="2" customWidth="1"/>
    <col min="9" max="16384" width="9" style="2"/>
  </cols>
  <sheetData>
    <row r="1" spans="1:16" s="15" customFormat="1" ht="30" customHeight="1">
      <c r="A1" s="519" t="s">
        <v>184</v>
      </c>
      <c r="B1" s="519"/>
      <c r="C1" s="519"/>
      <c r="D1" s="519"/>
      <c r="E1" s="519"/>
      <c r="F1" s="519"/>
      <c r="G1" s="519"/>
      <c r="H1" s="519"/>
    </row>
    <row r="2" spans="1:16" s="92" customFormat="1" ht="15.75" customHeight="1">
      <c r="A2" s="518" t="str">
        <f>公用信息!A8</f>
        <v>评估基准日：2018年11月30日</v>
      </c>
      <c r="B2" s="518"/>
      <c r="C2" s="518"/>
      <c r="D2" s="518"/>
      <c r="E2" s="537"/>
      <c r="F2" s="537"/>
      <c r="G2" s="537"/>
      <c r="H2" s="537"/>
      <c r="I2" s="90"/>
      <c r="J2" s="90"/>
      <c r="K2" s="90"/>
      <c r="L2" s="90"/>
      <c r="M2" s="90"/>
      <c r="N2" s="90"/>
      <c r="O2" s="90"/>
    </row>
    <row r="3" spans="1:16" s="92" customFormat="1" ht="15.75" customHeight="1">
      <c r="A3" s="91"/>
      <c r="B3" s="91"/>
      <c r="C3" s="91"/>
      <c r="D3" s="91"/>
      <c r="E3" s="157"/>
      <c r="F3" s="157"/>
      <c r="G3" s="157"/>
      <c r="H3" s="155" t="s">
        <v>405</v>
      </c>
      <c r="I3" s="90"/>
      <c r="J3" s="90"/>
      <c r="K3" s="90"/>
      <c r="L3" s="90"/>
      <c r="M3" s="90"/>
      <c r="N3" s="90"/>
      <c r="O3" s="90"/>
    </row>
    <row r="4" spans="1:16" s="92" customFormat="1" ht="15.75" customHeight="1">
      <c r="A4" s="89" t="str">
        <f>公用信息!A5</f>
        <v>被评估单位：中国劳动关系学院</v>
      </c>
      <c r="B4" s="90"/>
      <c r="C4" s="90"/>
      <c r="D4" s="90"/>
      <c r="E4" s="90"/>
      <c r="F4" s="90"/>
      <c r="G4" s="90"/>
      <c r="H4" s="156" t="s">
        <v>291</v>
      </c>
      <c r="I4" s="90"/>
      <c r="J4" s="90"/>
      <c r="K4" s="90"/>
      <c r="L4" s="90"/>
      <c r="M4" s="90"/>
      <c r="N4" s="90"/>
      <c r="O4" s="90"/>
    </row>
    <row r="5" spans="1:16" s="111" customFormat="1" ht="27.75" customHeight="1">
      <c r="A5" s="176" t="s">
        <v>36</v>
      </c>
      <c r="B5" s="176" t="s">
        <v>395</v>
      </c>
      <c r="C5" s="176" t="s">
        <v>396</v>
      </c>
      <c r="D5" s="192" t="s">
        <v>51</v>
      </c>
      <c r="E5" s="176" t="s">
        <v>52</v>
      </c>
      <c r="F5" s="176" t="s">
        <v>321</v>
      </c>
      <c r="G5" s="176" t="s">
        <v>357</v>
      </c>
      <c r="H5" s="176" t="s">
        <v>331</v>
      </c>
      <c r="I5" s="245"/>
      <c r="J5" s="245"/>
      <c r="K5" s="245"/>
      <c r="L5" s="245"/>
      <c r="M5" s="245"/>
      <c r="N5" s="245"/>
      <c r="O5" s="245"/>
      <c r="P5" s="266"/>
    </row>
    <row r="6" spans="1:16" s="92" customFormat="1" ht="17.25" customHeight="1">
      <c r="A6" s="176"/>
      <c r="B6" s="188"/>
      <c r="C6" s="189"/>
      <c r="D6" s="328"/>
      <c r="E6" s="328"/>
      <c r="F6" s="328">
        <f>E6-D6</f>
        <v>0</v>
      </c>
      <c r="G6" s="334" t="str">
        <f>IF(D6=0,"",F6/D6*100)</f>
        <v/>
      </c>
      <c r="H6" s="191"/>
      <c r="I6" s="179"/>
      <c r="J6" s="179"/>
      <c r="K6" s="179"/>
      <c r="L6" s="179"/>
      <c r="M6" s="179"/>
      <c r="N6" s="179"/>
      <c r="O6" s="179"/>
      <c r="P6" s="196"/>
    </row>
    <row r="7" spans="1:16" s="92" customFormat="1" ht="17.25" customHeight="1">
      <c r="A7" s="176"/>
      <c r="B7" s="188"/>
      <c r="C7" s="189"/>
      <c r="D7" s="328"/>
      <c r="E7" s="328"/>
      <c r="F7" s="328">
        <f t="shared" ref="F7:F27" si="0">E7-D7</f>
        <v>0</v>
      </c>
      <c r="G7" s="334" t="str">
        <f t="shared" ref="G7:G27" si="1">IF(D7=0,"",F7/D7*100)</f>
        <v/>
      </c>
      <c r="H7" s="191"/>
      <c r="I7" s="179"/>
      <c r="J7" s="179"/>
      <c r="K7" s="179"/>
      <c r="L7" s="179"/>
      <c r="M7" s="179"/>
      <c r="N7" s="179"/>
      <c r="O7" s="179"/>
      <c r="P7" s="196"/>
    </row>
    <row r="8" spans="1:16" s="92" customFormat="1" ht="17.25" customHeight="1">
      <c r="A8" s="176"/>
      <c r="B8" s="188"/>
      <c r="C8" s="189"/>
      <c r="D8" s="328"/>
      <c r="E8" s="328"/>
      <c r="F8" s="328">
        <f t="shared" si="0"/>
        <v>0</v>
      </c>
      <c r="G8" s="334" t="str">
        <f t="shared" si="1"/>
        <v/>
      </c>
      <c r="H8" s="191"/>
      <c r="I8" s="179"/>
      <c r="J8" s="179"/>
      <c r="K8" s="179"/>
      <c r="L8" s="179"/>
      <c r="M8" s="179"/>
      <c r="N8" s="179"/>
      <c r="O8" s="179"/>
      <c r="P8" s="196"/>
    </row>
    <row r="9" spans="1:16" s="92" customFormat="1" ht="17.25" customHeight="1">
      <c r="A9" s="176"/>
      <c r="B9" s="188"/>
      <c r="C9" s="189"/>
      <c r="D9" s="328"/>
      <c r="E9" s="328"/>
      <c r="F9" s="328">
        <f t="shared" si="0"/>
        <v>0</v>
      </c>
      <c r="G9" s="334" t="str">
        <f t="shared" si="1"/>
        <v/>
      </c>
      <c r="H9" s="191"/>
      <c r="I9" s="179"/>
      <c r="J9" s="179"/>
      <c r="K9" s="179"/>
      <c r="L9" s="179"/>
      <c r="M9" s="179"/>
      <c r="N9" s="179"/>
      <c r="O9" s="179"/>
      <c r="P9" s="196"/>
    </row>
    <row r="10" spans="1:16" s="92" customFormat="1" ht="17.25" customHeight="1">
      <c r="A10" s="176"/>
      <c r="B10" s="188"/>
      <c r="C10" s="189"/>
      <c r="D10" s="328"/>
      <c r="E10" s="328"/>
      <c r="F10" s="328">
        <f t="shared" si="0"/>
        <v>0</v>
      </c>
      <c r="G10" s="334" t="str">
        <f t="shared" si="1"/>
        <v/>
      </c>
      <c r="H10" s="191"/>
      <c r="I10" s="179"/>
      <c r="J10" s="179"/>
      <c r="K10" s="179"/>
      <c r="L10" s="179"/>
      <c r="M10" s="179"/>
      <c r="N10" s="179"/>
      <c r="O10" s="179"/>
      <c r="P10" s="196"/>
    </row>
    <row r="11" spans="1:16" s="92" customFormat="1" ht="17.25" customHeight="1">
      <c r="A11" s="176"/>
      <c r="B11" s="188"/>
      <c r="C11" s="189"/>
      <c r="D11" s="328"/>
      <c r="E11" s="328"/>
      <c r="F11" s="328">
        <f t="shared" si="0"/>
        <v>0</v>
      </c>
      <c r="G11" s="334" t="str">
        <f t="shared" si="1"/>
        <v/>
      </c>
      <c r="H11" s="191"/>
      <c r="I11" s="179"/>
      <c r="J11" s="179"/>
      <c r="K11" s="179"/>
      <c r="L11" s="179"/>
      <c r="M11" s="179"/>
      <c r="N11" s="179"/>
      <c r="O11" s="179"/>
      <c r="P11" s="196"/>
    </row>
    <row r="12" spans="1:16" s="92" customFormat="1" ht="17.25" customHeight="1">
      <c r="A12" s="176"/>
      <c r="B12" s="188"/>
      <c r="C12" s="189"/>
      <c r="D12" s="328"/>
      <c r="E12" s="328"/>
      <c r="F12" s="328">
        <f t="shared" si="0"/>
        <v>0</v>
      </c>
      <c r="G12" s="334" t="str">
        <f t="shared" si="1"/>
        <v/>
      </c>
      <c r="H12" s="191"/>
      <c r="I12" s="179"/>
      <c r="J12" s="179"/>
      <c r="K12" s="179"/>
      <c r="L12" s="179"/>
      <c r="M12" s="179"/>
      <c r="N12" s="179"/>
      <c r="O12" s="179"/>
      <c r="P12" s="196"/>
    </row>
    <row r="13" spans="1:16" s="92" customFormat="1" ht="17.25" customHeight="1">
      <c r="A13" s="176"/>
      <c r="B13" s="188"/>
      <c r="C13" s="189"/>
      <c r="D13" s="328"/>
      <c r="E13" s="328"/>
      <c r="F13" s="328">
        <f t="shared" si="0"/>
        <v>0</v>
      </c>
      <c r="G13" s="334" t="str">
        <f t="shared" si="1"/>
        <v/>
      </c>
      <c r="H13" s="191"/>
      <c r="I13" s="179"/>
      <c r="J13" s="179"/>
      <c r="K13" s="179"/>
      <c r="L13" s="179"/>
      <c r="M13" s="179"/>
      <c r="N13" s="179"/>
      <c r="O13" s="179"/>
      <c r="P13" s="196"/>
    </row>
    <row r="14" spans="1:16" s="92" customFormat="1" ht="17.25" customHeight="1">
      <c r="A14" s="176"/>
      <c r="B14" s="188"/>
      <c r="C14" s="189"/>
      <c r="D14" s="328"/>
      <c r="E14" s="328"/>
      <c r="F14" s="328">
        <f t="shared" si="0"/>
        <v>0</v>
      </c>
      <c r="G14" s="334" t="str">
        <f t="shared" si="1"/>
        <v/>
      </c>
      <c r="H14" s="191"/>
      <c r="I14" s="179"/>
      <c r="J14" s="179"/>
      <c r="K14" s="179"/>
      <c r="L14" s="179"/>
      <c r="M14" s="179"/>
      <c r="N14" s="179"/>
      <c r="O14" s="179"/>
      <c r="P14" s="196"/>
    </row>
    <row r="15" spans="1:16" s="92" customFormat="1" ht="17.25" customHeight="1">
      <c r="A15" s="176"/>
      <c r="B15" s="188"/>
      <c r="C15" s="189"/>
      <c r="D15" s="328"/>
      <c r="E15" s="328"/>
      <c r="F15" s="328">
        <f t="shared" si="0"/>
        <v>0</v>
      </c>
      <c r="G15" s="334" t="str">
        <f t="shared" si="1"/>
        <v/>
      </c>
      <c r="H15" s="191"/>
      <c r="I15" s="179"/>
      <c r="J15" s="179"/>
      <c r="K15" s="179"/>
      <c r="L15" s="179"/>
      <c r="M15" s="179"/>
      <c r="N15" s="179"/>
      <c r="O15" s="179"/>
      <c r="P15" s="196"/>
    </row>
    <row r="16" spans="1:16" s="92" customFormat="1" ht="17.25" customHeight="1">
      <c r="A16" s="176"/>
      <c r="B16" s="188"/>
      <c r="C16" s="189"/>
      <c r="D16" s="328"/>
      <c r="E16" s="328"/>
      <c r="F16" s="328">
        <f t="shared" si="0"/>
        <v>0</v>
      </c>
      <c r="G16" s="334" t="str">
        <f t="shared" si="1"/>
        <v/>
      </c>
      <c r="H16" s="191"/>
      <c r="I16" s="179"/>
      <c r="J16" s="179"/>
      <c r="K16" s="179"/>
      <c r="L16" s="179"/>
      <c r="M16" s="179"/>
      <c r="N16" s="179"/>
      <c r="O16" s="179"/>
      <c r="P16" s="196"/>
    </row>
    <row r="17" spans="1:16" s="92" customFormat="1" ht="17.25" customHeight="1">
      <c r="A17" s="176"/>
      <c r="B17" s="188"/>
      <c r="C17" s="189"/>
      <c r="D17" s="328"/>
      <c r="E17" s="328"/>
      <c r="F17" s="328">
        <f t="shared" si="0"/>
        <v>0</v>
      </c>
      <c r="G17" s="334" t="str">
        <f t="shared" si="1"/>
        <v/>
      </c>
      <c r="H17" s="191"/>
      <c r="I17" s="179"/>
      <c r="J17" s="179"/>
      <c r="K17" s="179"/>
      <c r="L17" s="179"/>
      <c r="M17" s="179"/>
      <c r="N17" s="179"/>
      <c r="O17" s="179"/>
      <c r="P17" s="196"/>
    </row>
    <row r="18" spans="1:16" s="92" customFormat="1" ht="17.25" customHeight="1">
      <c r="A18" s="176"/>
      <c r="B18" s="188"/>
      <c r="C18" s="189"/>
      <c r="D18" s="328"/>
      <c r="E18" s="328"/>
      <c r="F18" s="328">
        <f t="shared" si="0"/>
        <v>0</v>
      </c>
      <c r="G18" s="334" t="str">
        <f t="shared" si="1"/>
        <v/>
      </c>
      <c r="H18" s="191"/>
      <c r="I18" s="179"/>
      <c r="J18" s="179"/>
      <c r="K18" s="179"/>
      <c r="L18" s="179"/>
      <c r="M18" s="179"/>
      <c r="N18" s="179"/>
      <c r="O18" s="179"/>
      <c r="P18" s="196"/>
    </row>
    <row r="19" spans="1:16" s="92" customFormat="1" ht="17.25" customHeight="1">
      <c r="A19" s="176"/>
      <c r="B19" s="188"/>
      <c r="C19" s="189"/>
      <c r="D19" s="328"/>
      <c r="E19" s="328"/>
      <c r="F19" s="328">
        <f t="shared" si="0"/>
        <v>0</v>
      </c>
      <c r="G19" s="334" t="str">
        <f t="shared" si="1"/>
        <v/>
      </c>
      <c r="H19" s="191"/>
      <c r="I19" s="179"/>
      <c r="J19" s="179"/>
      <c r="K19" s="179"/>
      <c r="L19" s="179"/>
      <c r="M19" s="179"/>
      <c r="N19" s="179"/>
      <c r="O19" s="179"/>
      <c r="P19" s="196"/>
    </row>
    <row r="20" spans="1:16" s="92" customFormat="1" ht="17.25" customHeight="1">
      <c r="A20" s="176"/>
      <c r="B20" s="188"/>
      <c r="C20" s="189"/>
      <c r="D20" s="328"/>
      <c r="E20" s="328"/>
      <c r="F20" s="328">
        <f t="shared" si="0"/>
        <v>0</v>
      </c>
      <c r="G20" s="334" t="str">
        <f t="shared" si="1"/>
        <v/>
      </c>
      <c r="H20" s="191"/>
      <c r="I20" s="179"/>
      <c r="J20" s="179"/>
      <c r="K20" s="179"/>
      <c r="L20" s="179"/>
      <c r="M20" s="179"/>
      <c r="N20" s="179"/>
      <c r="O20" s="179"/>
      <c r="P20" s="196"/>
    </row>
    <row r="21" spans="1:16" s="92" customFormat="1" ht="17.25" customHeight="1">
      <c r="A21" s="176"/>
      <c r="B21" s="188"/>
      <c r="C21" s="189"/>
      <c r="D21" s="328"/>
      <c r="E21" s="328"/>
      <c r="F21" s="328">
        <f t="shared" si="0"/>
        <v>0</v>
      </c>
      <c r="G21" s="334" t="str">
        <f t="shared" si="1"/>
        <v/>
      </c>
      <c r="H21" s="191"/>
      <c r="I21" s="179"/>
      <c r="J21" s="179"/>
      <c r="K21" s="179"/>
      <c r="L21" s="179"/>
      <c r="M21" s="179"/>
      <c r="N21" s="179"/>
      <c r="O21" s="179"/>
      <c r="P21" s="196"/>
    </row>
    <row r="22" spans="1:16" s="92" customFormat="1" ht="17.25" customHeight="1">
      <c r="A22" s="176"/>
      <c r="B22" s="188"/>
      <c r="C22" s="189"/>
      <c r="D22" s="328"/>
      <c r="E22" s="328"/>
      <c r="F22" s="328">
        <f t="shared" si="0"/>
        <v>0</v>
      </c>
      <c r="G22" s="334" t="str">
        <f t="shared" si="1"/>
        <v/>
      </c>
      <c r="H22" s="191"/>
      <c r="I22" s="179"/>
      <c r="J22" s="179"/>
      <c r="K22" s="179"/>
      <c r="L22" s="179"/>
      <c r="M22" s="179"/>
      <c r="N22" s="179"/>
      <c r="O22" s="179"/>
      <c r="P22" s="196"/>
    </row>
    <row r="23" spans="1:16" s="92" customFormat="1" ht="17.25" customHeight="1">
      <c r="A23" s="176"/>
      <c r="B23" s="188"/>
      <c r="C23" s="189"/>
      <c r="D23" s="328"/>
      <c r="E23" s="328"/>
      <c r="F23" s="328">
        <f t="shared" si="0"/>
        <v>0</v>
      </c>
      <c r="G23" s="334" t="str">
        <f t="shared" si="1"/>
        <v/>
      </c>
      <c r="H23" s="191"/>
      <c r="I23" s="179"/>
      <c r="J23" s="179"/>
      <c r="K23" s="179"/>
      <c r="L23" s="179"/>
      <c r="M23" s="179"/>
      <c r="N23" s="179"/>
      <c r="O23" s="179"/>
      <c r="P23" s="196"/>
    </row>
    <row r="24" spans="1:16" s="92" customFormat="1" ht="17.25" customHeight="1">
      <c r="A24" s="176"/>
      <c r="B24" s="188"/>
      <c r="C24" s="189"/>
      <c r="D24" s="328"/>
      <c r="E24" s="328"/>
      <c r="F24" s="328">
        <f t="shared" si="0"/>
        <v>0</v>
      </c>
      <c r="G24" s="334" t="str">
        <f t="shared" si="1"/>
        <v/>
      </c>
      <c r="H24" s="191"/>
      <c r="I24" s="179"/>
      <c r="J24" s="179"/>
      <c r="K24" s="179"/>
      <c r="L24" s="179"/>
      <c r="M24" s="179"/>
      <c r="N24" s="179"/>
      <c r="O24" s="179"/>
      <c r="P24" s="196"/>
    </row>
    <row r="25" spans="1:16" s="92" customFormat="1" ht="17.25" customHeight="1">
      <c r="A25" s="522" t="s">
        <v>334</v>
      </c>
      <c r="B25" s="523"/>
      <c r="C25" s="189"/>
      <c r="D25" s="328">
        <f>ROUND(SUM(D6:D24),2)</f>
        <v>0</v>
      </c>
      <c r="E25" s="328">
        <f>ROUND(SUM(E6:E24),2)</f>
        <v>0</v>
      </c>
      <c r="F25" s="328">
        <f t="shared" si="0"/>
        <v>0</v>
      </c>
      <c r="G25" s="334" t="str">
        <f t="shared" si="1"/>
        <v/>
      </c>
      <c r="H25" s="191"/>
      <c r="I25" s="179"/>
      <c r="J25" s="179"/>
      <c r="K25" s="179"/>
      <c r="L25" s="179"/>
      <c r="M25" s="179"/>
      <c r="N25" s="179"/>
      <c r="O25" s="179"/>
      <c r="P25" s="196"/>
    </row>
    <row r="26" spans="1:16" s="92" customFormat="1" ht="17.25" customHeight="1">
      <c r="A26" s="522" t="s">
        <v>406</v>
      </c>
      <c r="B26" s="523"/>
      <c r="C26" s="189"/>
      <c r="D26" s="328"/>
      <c r="E26" s="328"/>
      <c r="F26" s="328">
        <f t="shared" si="0"/>
        <v>0</v>
      </c>
      <c r="G26" s="334" t="str">
        <f t="shared" si="1"/>
        <v/>
      </c>
      <c r="H26" s="191"/>
      <c r="I26" s="179"/>
      <c r="J26" s="179"/>
      <c r="K26" s="179"/>
      <c r="L26" s="179"/>
      <c r="M26" s="179"/>
      <c r="N26" s="179"/>
      <c r="O26" s="179"/>
      <c r="P26" s="196"/>
    </row>
    <row r="27" spans="1:16" s="92" customFormat="1" ht="17.25" customHeight="1">
      <c r="A27" s="522" t="s">
        <v>675</v>
      </c>
      <c r="B27" s="523"/>
      <c r="C27" s="189"/>
      <c r="D27" s="328">
        <f>D25-D26</f>
        <v>0</v>
      </c>
      <c r="E27" s="328">
        <f>E25-E26</f>
        <v>0</v>
      </c>
      <c r="F27" s="328">
        <f t="shared" si="0"/>
        <v>0</v>
      </c>
      <c r="G27" s="334" t="str">
        <f t="shared" si="1"/>
        <v/>
      </c>
      <c r="H27" s="191"/>
      <c r="I27" s="179"/>
      <c r="J27" s="179"/>
      <c r="K27" s="179"/>
      <c r="L27" s="179"/>
      <c r="M27" s="179"/>
      <c r="N27" s="179"/>
      <c r="O27" s="179"/>
      <c r="P27" s="196"/>
    </row>
    <row r="28" spans="1:16" ht="15.75" customHeight="1">
      <c r="A28" s="193"/>
      <c r="B28" s="193"/>
      <c r="C28" s="193"/>
      <c r="D28" s="193"/>
      <c r="E28" s="185"/>
      <c r="F28" s="185"/>
      <c r="G28" s="185"/>
      <c r="H28" s="185"/>
      <c r="I28" s="179"/>
      <c r="J28" s="179"/>
      <c r="K28" s="179"/>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5">
    <mergeCell ref="A1:H1"/>
    <mergeCell ref="A2:H2"/>
    <mergeCell ref="A27:B27"/>
    <mergeCell ref="A25:B25"/>
    <mergeCell ref="A26:B2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P89"/>
  <sheetViews>
    <sheetView view="pageBreakPreview" zoomScaleNormal="100" zoomScaleSheetLayoutView="100" workbookViewId="0">
      <selection activeCell="H12" sqref="H12"/>
    </sheetView>
  </sheetViews>
  <sheetFormatPr defaultColWidth="9" defaultRowHeight="15.75" customHeight="1"/>
  <cols>
    <col min="1" max="1" width="5.125" style="2" customWidth="1"/>
    <col min="2" max="2" width="25.125" style="2" customWidth="1"/>
    <col min="3" max="3" width="11.125" style="2" customWidth="1"/>
    <col min="4" max="4" width="14.625" style="2" customWidth="1"/>
    <col min="5" max="5" width="8.125" style="2" customWidth="1"/>
    <col min="6" max="6" width="16.375" style="2" customWidth="1"/>
    <col min="7" max="7" width="7.625" style="2" customWidth="1"/>
    <col min="8" max="8" width="16.625" style="2" customWidth="1"/>
    <col min="9" max="9" width="11.125" style="2" customWidth="1"/>
    <col min="10" max="10" width="8.125" style="2" customWidth="1"/>
    <col min="11" max="11" width="10" style="2" customWidth="1"/>
    <col min="12" max="16384" width="9" style="2"/>
  </cols>
  <sheetData>
    <row r="1" spans="1:16" s="15" customFormat="1" ht="30" customHeight="1">
      <c r="A1" s="519" t="s">
        <v>183</v>
      </c>
      <c r="B1" s="519"/>
      <c r="C1" s="519"/>
      <c r="D1" s="519"/>
      <c r="E1" s="519"/>
      <c r="F1" s="519"/>
      <c r="G1" s="519"/>
      <c r="H1" s="519"/>
      <c r="I1" s="519"/>
      <c r="J1" s="519"/>
      <c r="K1" s="519"/>
    </row>
    <row r="2" spans="1:16" s="92" customFormat="1" ht="16.5" customHeight="1">
      <c r="A2" s="518" t="str">
        <f>公用信息!A8</f>
        <v>评估基准日：2018年11月30日</v>
      </c>
      <c r="B2" s="518"/>
      <c r="C2" s="518"/>
      <c r="D2" s="518"/>
      <c r="E2" s="518"/>
      <c r="F2" s="518"/>
      <c r="G2" s="537"/>
      <c r="H2" s="537"/>
      <c r="I2" s="537"/>
      <c r="J2" s="537"/>
      <c r="K2" s="537"/>
      <c r="L2" s="90"/>
      <c r="M2" s="90"/>
      <c r="N2" s="90"/>
      <c r="O2" s="90"/>
    </row>
    <row r="3" spans="1:16" s="92" customFormat="1" ht="16.5" customHeight="1">
      <c r="A3" s="91"/>
      <c r="B3" s="91"/>
      <c r="C3" s="91"/>
      <c r="D3" s="91"/>
      <c r="E3" s="91"/>
      <c r="F3" s="91"/>
      <c r="G3" s="157"/>
      <c r="H3" s="157"/>
      <c r="I3" s="157"/>
      <c r="J3" s="157"/>
      <c r="K3" s="155" t="s">
        <v>399</v>
      </c>
      <c r="L3" s="90"/>
      <c r="M3" s="90"/>
      <c r="N3" s="90"/>
      <c r="O3" s="90"/>
    </row>
    <row r="4" spans="1:16" s="92" customFormat="1" ht="16.5" customHeight="1">
      <c r="A4" s="89" t="str">
        <f>公用信息!A5</f>
        <v>被评估单位：中国劳动关系学院</v>
      </c>
      <c r="B4" s="90"/>
      <c r="C4" s="90"/>
      <c r="D4" s="90"/>
      <c r="E4" s="90"/>
      <c r="F4" s="90"/>
      <c r="G4" s="90"/>
      <c r="H4" s="90"/>
      <c r="I4" s="90"/>
      <c r="J4" s="90"/>
      <c r="K4" s="156" t="s">
        <v>291</v>
      </c>
      <c r="L4" s="90"/>
      <c r="M4" s="90"/>
      <c r="N4" s="90"/>
      <c r="O4" s="90"/>
    </row>
    <row r="5" spans="1:16" s="111" customFormat="1" ht="27" customHeight="1">
      <c r="A5" s="176" t="s">
        <v>36</v>
      </c>
      <c r="B5" s="176" t="s">
        <v>400</v>
      </c>
      <c r="C5" s="176" t="s">
        <v>401</v>
      </c>
      <c r="D5" s="176" t="s">
        <v>402</v>
      </c>
      <c r="E5" s="176" t="s">
        <v>403</v>
      </c>
      <c r="F5" s="192" t="s">
        <v>51</v>
      </c>
      <c r="G5" s="176" t="s">
        <v>404</v>
      </c>
      <c r="H5" s="176" t="s">
        <v>52</v>
      </c>
      <c r="I5" s="176" t="s">
        <v>321</v>
      </c>
      <c r="J5" s="176" t="s">
        <v>357</v>
      </c>
      <c r="K5" s="176" t="s">
        <v>331</v>
      </c>
      <c r="L5" s="245"/>
      <c r="M5" s="245"/>
      <c r="N5" s="245"/>
      <c r="O5" s="245"/>
      <c r="P5" s="266"/>
    </row>
    <row r="6" spans="1:16" s="92" customFormat="1" ht="16.5" customHeight="1">
      <c r="A6" s="176"/>
      <c r="B6" s="188"/>
      <c r="C6" s="189"/>
      <c r="D6" s="284"/>
      <c r="E6" s="285"/>
      <c r="F6" s="284"/>
      <c r="G6" s="285"/>
      <c r="H6" s="328"/>
      <c r="I6" s="328">
        <f>H6-F6</f>
        <v>0</v>
      </c>
      <c r="J6" s="328" t="str">
        <f>IF(F6=0,"",I6/F6*100)</f>
        <v/>
      </c>
      <c r="K6" s="191"/>
      <c r="L6" s="179"/>
      <c r="M6" s="179"/>
      <c r="N6" s="179"/>
      <c r="O6" s="179"/>
      <c r="P6" s="196"/>
    </row>
    <row r="7" spans="1:16" s="92" customFormat="1" ht="16.5" customHeight="1">
      <c r="A7" s="176"/>
      <c r="B7" s="188"/>
      <c r="C7" s="189"/>
      <c r="D7" s="284"/>
      <c r="E7" s="285"/>
      <c r="F7" s="284"/>
      <c r="G7" s="285"/>
      <c r="H7" s="328"/>
      <c r="I7" s="328">
        <f t="shared" ref="I7:I30" si="0">H7-F7</f>
        <v>0</v>
      </c>
      <c r="J7" s="328" t="str">
        <f t="shared" ref="J7:J30" si="1">IF(F7=0,"",I7/F7*100)</f>
        <v/>
      </c>
      <c r="K7" s="191"/>
      <c r="L7" s="179"/>
      <c r="M7" s="179"/>
      <c r="N7" s="179"/>
      <c r="O7" s="179"/>
      <c r="P7" s="196"/>
    </row>
    <row r="8" spans="1:16" s="92" customFormat="1" ht="16.5" customHeight="1">
      <c r="A8" s="176"/>
      <c r="B8" s="188"/>
      <c r="C8" s="189"/>
      <c r="D8" s="284"/>
      <c r="E8" s="285"/>
      <c r="F8" s="284"/>
      <c r="G8" s="285"/>
      <c r="H8" s="328"/>
      <c r="I8" s="328">
        <f t="shared" si="0"/>
        <v>0</v>
      </c>
      <c r="J8" s="328" t="str">
        <f t="shared" si="1"/>
        <v/>
      </c>
      <c r="K8" s="191"/>
      <c r="L8" s="179"/>
      <c r="M8" s="179"/>
      <c r="N8" s="179"/>
      <c r="O8" s="179"/>
      <c r="P8" s="196"/>
    </row>
    <row r="9" spans="1:16" s="92" customFormat="1" ht="16.5" customHeight="1">
      <c r="A9" s="176"/>
      <c r="B9" s="188"/>
      <c r="C9" s="189"/>
      <c r="D9" s="284"/>
      <c r="E9" s="285"/>
      <c r="F9" s="284"/>
      <c r="G9" s="285"/>
      <c r="H9" s="328"/>
      <c r="I9" s="328">
        <f t="shared" si="0"/>
        <v>0</v>
      </c>
      <c r="J9" s="328" t="str">
        <f t="shared" si="1"/>
        <v/>
      </c>
      <c r="K9" s="191"/>
      <c r="L9" s="179"/>
      <c r="M9" s="179"/>
      <c r="N9" s="179"/>
      <c r="O9" s="179"/>
      <c r="P9" s="196"/>
    </row>
    <row r="10" spans="1:16" s="92" customFormat="1" ht="16.5" customHeight="1">
      <c r="A10" s="176"/>
      <c r="B10" s="188"/>
      <c r="C10" s="189"/>
      <c r="D10" s="284"/>
      <c r="E10" s="285"/>
      <c r="F10" s="284"/>
      <c r="G10" s="285"/>
      <c r="H10" s="328"/>
      <c r="I10" s="328">
        <f t="shared" si="0"/>
        <v>0</v>
      </c>
      <c r="J10" s="328" t="str">
        <f t="shared" si="1"/>
        <v/>
      </c>
      <c r="K10" s="191"/>
      <c r="L10" s="179"/>
      <c r="M10" s="179"/>
      <c r="N10" s="179"/>
      <c r="O10" s="179"/>
      <c r="P10" s="196"/>
    </row>
    <row r="11" spans="1:16" s="92" customFormat="1" ht="16.5" customHeight="1">
      <c r="A11" s="176"/>
      <c r="B11" s="188"/>
      <c r="C11" s="189"/>
      <c r="D11" s="284"/>
      <c r="E11" s="285"/>
      <c r="F11" s="284"/>
      <c r="G11" s="285"/>
      <c r="H11" s="328"/>
      <c r="I11" s="328">
        <f t="shared" si="0"/>
        <v>0</v>
      </c>
      <c r="J11" s="328" t="str">
        <f t="shared" si="1"/>
        <v/>
      </c>
      <c r="K11" s="191"/>
      <c r="L11" s="179"/>
      <c r="M11" s="179"/>
      <c r="N11" s="179"/>
      <c r="O11" s="179"/>
      <c r="P11" s="196"/>
    </row>
    <row r="12" spans="1:16" s="92" customFormat="1" ht="16.5" customHeight="1">
      <c r="A12" s="298"/>
      <c r="B12" s="188"/>
      <c r="C12" s="189"/>
      <c r="D12" s="284"/>
      <c r="E12" s="285"/>
      <c r="F12" s="284"/>
      <c r="G12" s="285"/>
      <c r="H12" s="328"/>
      <c r="I12" s="328">
        <f t="shared" si="0"/>
        <v>0</v>
      </c>
      <c r="J12" s="328" t="str">
        <f t="shared" si="1"/>
        <v/>
      </c>
      <c r="K12" s="191"/>
      <c r="L12" s="179"/>
      <c r="M12" s="179"/>
      <c r="N12" s="179"/>
      <c r="O12" s="179"/>
      <c r="P12" s="196"/>
    </row>
    <row r="13" spans="1:16" s="92" customFormat="1" ht="16.5" customHeight="1">
      <c r="A13" s="298"/>
      <c r="B13" s="188"/>
      <c r="C13" s="189"/>
      <c r="D13" s="284"/>
      <c r="E13" s="285"/>
      <c r="F13" s="284"/>
      <c r="G13" s="285"/>
      <c r="H13" s="328"/>
      <c r="I13" s="328">
        <f t="shared" si="0"/>
        <v>0</v>
      </c>
      <c r="J13" s="328" t="str">
        <f t="shared" si="1"/>
        <v/>
      </c>
      <c r="K13" s="191"/>
      <c r="L13" s="179"/>
      <c r="M13" s="179"/>
      <c r="N13" s="179"/>
      <c r="O13" s="179"/>
      <c r="P13" s="196"/>
    </row>
    <row r="14" spans="1:16" s="92" customFormat="1" ht="16.5" customHeight="1">
      <c r="A14" s="298"/>
      <c r="B14" s="188"/>
      <c r="C14" s="189"/>
      <c r="D14" s="284"/>
      <c r="E14" s="285"/>
      <c r="F14" s="284"/>
      <c r="G14" s="285"/>
      <c r="H14" s="328"/>
      <c r="I14" s="328">
        <f t="shared" si="0"/>
        <v>0</v>
      </c>
      <c r="J14" s="328" t="str">
        <f t="shared" si="1"/>
        <v/>
      </c>
      <c r="K14" s="191"/>
      <c r="L14" s="179"/>
      <c r="M14" s="179"/>
      <c r="N14" s="179"/>
      <c r="O14" s="179"/>
      <c r="P14" s="196"/>
    </row>
    <row r="15" spans="1:16" s="92" customFormat="1" ht="16.5" customHeight="1">
      <c r="A15" s="176"/>
      <c r="B15" s="188"/>
      <c r="C15" s="189"/>
      <c r="D15" s="284"/>
      <c r="E15" s="285"/>
      <c r="F15" s="284"/>
      <c r="G15" s="285"/>
      <c r="H15" s="328"/>
      <c r="I15" s="328">
        <f t="shared" si="0"/>
        <v>0</v>
      </c>
      <c r="J15" s="328" t="str">
        <f t="shared" si="1"/>
        <v/>
      </c>
      <c r="K15" s="191"/>
      <c r="L15" s="179"/>
      <c r="M15" s="179"/>
      <c r="N15" s="179"/>
      <c r="O15" s="179"/>
      <c r="P15" s="196"/>
    </row>
    <row r="16" spans="1:16" s="92" customFormat="1" ht="16.5" customHeight="1">
      <c r="A16" s="176"/>
      <c r="B16" s="188"/>
      <c r="C16" s="189"/>
      <c r="D16" s="284"/>
      <c r="E16" s="285"/>
      <c r="F16" s="284"/>
      <c r="G16" s="285"/>
      <c r="H16" s="328"/>
      <c r="I16" s="328">
        <f t="shared" si="0"/>
        <v>0</v>
      </c>
      <c r="J16" s="328" t="str">
        <f t="shared" si="1"/>
        <v/>
      </c>
      <c r="K16" s="191"/>
      <c r="L16" s="179"/>
      <c r="M16" s="179"/>
      <c r="N16" s="179"/>
      <c r="O16" s="179"/>
      <c r="P16" s="196"/>
    </row>
    <row r="17" spans="1:16" s="92" customFormat="1" ht="16.5" customHeight="1">
      <c r="A17" s="176"/>
      <c r="B17" s="188"/>
      <c r="C17" s="189"/>
      <c r="D17" s="284"/>
      <c r="E17" s="285"/>
      <c r="F17" s="284"/>
      <c r="G17" s="285"/>
      <c r="H17" s="328"/>
      <c r="I17" s="328">
        <f t="shared" si="0"/>
        <v>0</v>
      </c>
      <c r="J17" s="328" t="str">
        <f t="shared" si="1"/>
        <v/>
      </c>
      <c r="K17" s="191"/>
      <c r="L17" s="179"/>
      <c r="M17" s="179"/>
      <c r="N17" s="179"/>
      <c r="O17" s="179"/>
      <c r="P17" s="196"/>
    </row>
    <row r="18" spans="1:16" s="92" customFormat="1" ht="16.5" customHeight="1">
      <c r="A18" s="176"/>
      <c r="B18" s="188"/>
      <c r="C18" s="189"/>
      <c r="D18" s="284"/>
      <c r="E18" s="285"/>
      <c r="F18" s="284"/>
      <c r="G18" s="285"/>
      <c r="H18" s="328"/>
      <c r="I18" s="328">
        <f t="shared" si="0"/>
        <v>0</v>
      </c>
      <c r="J18" s="328" t="str">
        <f t="shared" si="1"/>
        <v/>
      </c>
      <c r="K18" s="191"/>
      <c r="L18" s="179"/>
      <c r="M18" s="179"/>
      <c r="N18" s="179"/>
      <c r="O18" s="179"/>
      <c r="P18" s="196"/>
    </row>
    <row r="19" spans="1:16" s="92" customFormat="1" ht="16.5" customHeight="1">
      <c r="A19" s="176"/>
      <c r="B19" s="188"/>
      <c r="C19" s="189"/>
      <c r="D19" s="284"/>
      <c r="E19" s="285"/>
      <c r="F19" s="284"/>
      <c r="G19" s="285"/>
      <c r="H19" s="328"/>
      <c r="I19" s="328">
        <f t="shared" si="0"/>
        <v>0</v>
      </c>
      <c r="J19" s="328" t="str">
        <f t="shared" si="1"/>
        <v/>
      </c>
      <c r="K19" s="191"/>
      <c r="L19" s="179"/>
      <c r="M19" s="179"/>
      <c r="N19" s="179"/>
      <c r="O19" s="179"/>
      <c r="P19" s="196"/>
    </row>
    <row r="20" spans="1:16" s="92" customFormat="1" ht="16.5" customHeight="1">
      <c r="A20" s="176"/>
      <c r="B20" s="188"/>
      <c r="C20" s="189"/>
      <c r="D20" s="284"/>
      <c r="E20" s="285"/>
      <c r="F20" s="284"/>
      <c r="G20" s="285"/>
      <c r="H20" s="328"/>
      <c r="I20" s="328">
        <f t="shared" si="0"/>
        <v>0</v>
      </c>
      <c r="J20" s="328" t="str">
        <f t="shared" si="1"/>
        <v/>
      </c>
      <c r="K20" s="191"/>
      <c r="L20" s="179"/>
      <c r="M20" s="179"/>
      <c r="N20" s="179"/>
      <c r="O20" s="179"/>
      <c r="P20" s="196"/>
    </row>
    <row r="21" spans="1:16" s="92" customFormat="1" ht="16.5" customHeight="1">
      <c r="A21" s="176"/>
      <c r="B21" s="188"/>
      <c r="C21" s="189"/>
      <c r="D21" s="284"/>
      <c r="E21" s="285"/>
      <c r="F21" s="284"/>
      <c r="G21" s="285"/>
      <c r="H21" s="328"/>
      <c r="I21" s="328">
        <f t="shared" si="0"/>
        <v>0</v>
      </c>
      <c r="J21" s="328" t="str">
        <f t="shared" si="1"/>
        <v/>
      </c>
      <c r="K21" s="191"/>
      <c r="L21" s="179"/>
      <c r="M21" s="179"/>
      <c r="N21" s="179"/>
      <c r="O21" s="179"/>
      <c r="P21" s="196"/>
    </row>
    <row r="22" spans="1:16" s="92" customFormat="1" ht="16.5" customHeight="1">
      <c r="A22" s="176"/>
      <c r="B22" s="188"/>
      <c r="C22" s="189"/>
      <c r="D22" s="284"/>
      <c r="E22" s="285"/>
      <c r="F22" s="284"/>
      <c r="G22" s="285"/>
      <c r="H22" s="328"/>
      <c r="I22" s="328">
        <f t="shared" si="0"/>
        <v>0</v>
      </c>
      <c r="J22" s="328" t="str">
        <f t="shared" si="1"/>
        <v/>
      </c>
      <c r="K22" s="191"/>
      <c r="L22" s="179"/>
      <c r="M22" s="179"/>
      <c r="N22" s="179"/>
      <c r="O22" s="179"/>
      <c r="P22" s="196"/>
    </row>
    <row r="23" spans="1:16" s="92" customFormat="1" ht="16.5" customHeight="1">
      <c r="A23" s="176"/>
      <c r="B23" s="188"/>
      <c r="C23" s="189"/>
      <c r="D23" s="284"/>
      <c r="E23" s="285"/>
      <c r="F23" s="284"/>
      <c r="G23" s="285"/>
      <c r="H23" s="328"/>
      <c r="I23" s="328">
        <f t="shared" si="0"/>
        <v>0</v>
      </c>
      <c r="J23" s="328" t="str">
        <f t="shared" si="1"/>
        <v/>
      </c>
      <c r="K23" s="191"/>
      <c r="L23" s="179"/>
      <c r="M23" s="179"/>
      <c r="N23" s="179"/>
      <c r="O23" s="179"/>
      <c r="P23" s="196"/>
    </row>
    <row r="24" spans="1:16" s="92" customFormat="1" ht="16.5" customHeight="1">
      <c r="A24" s="176"/>
      <c r="B24" s="188"/>
      <c r="C24" s="189"/>
      <c r="D24" s="284"/>
      <c r="E24" s="285"/>
      <c r="F24" s="284"/>
      <c r="G24" s="285"/>
      <c r="H24" s="328"/>
      <c r="I24" s="328">
        <f t="shared" si="0"/>
        <v>0</v>
      </c>
      <c r="J24" s="328" t="str">
        <f t="shared" si="1"/>
        <v/>
      </c>
      <c r="K24" s="191"/>
      <c r="L24" s="179"/>
      <c r="M24" s="179"/>
      <c r="N24" s="179"/>
      <c r="O24" s="179"/>
      <c r="P24" s="196"/>
    </row>
    <row r="25" spans="1:16" s="92" customFormat="1" ht="16.5" customHeight="1">
      <c r="A25" s="176"/>
      <c r="B25" s="188"/>
      <c r="C25" s="189"/>
      <c r="D25" s="284"/>
      <c r="E25" s="285"/>
      <c r="F25" s="284"/>
      <c r="G25" s="285"/>
      <c r="H25" s="328"/>
      <c r="I25" s="328">
        <f t="shared" si="0"/>
        <v>0</v>
      </c>
      <c r="J25" s="328" t="str">
        <f t="shared" si="1"/>
        <v/>
      </c>
      <c r="K25" s="191"/>
      <c r="L25" s="179"/>
      <c r="M25" s="179"/>
      <c r="N25" s="179"/>
      <c r="O25" s="179"/>
      <c r="P25" s="196"/>
    </row>
    <row r="26" spans="1:16" s="92" customFormat="1" ht="16.5" customHeight="1">
      <c r="A26" s="176"/>
      <c r="B26" s="188"/>
      <c r="C26" s="189"/>
      <c r="D26" s="284"/>
      <c r="E26" s="285"/>
      <c r="F26" s="284"/>
      <c r="G26" s="285"/>
      <c r="H26" s="328"/>
      <c r="I26" s="328">
        <f t="shared" si="0"/>
        <v>0</v>
      </c>
      <c r="J26" s="328" t="str">
        <f t="shared" si="1"/>
        <v/>
      </c>
      <c r="K26" s="191"/>
      <c r="L26" s="179"/>
      <c r="M26" s="179"/>
      <c r="N26" s="179"/>
      <c r="O26" s="179"/>
      <c r="P26" s="196"/>
    </row>
    <row r="27" spans="1:16" s="92" customFormat="1" ht="16.5" customHeight="1">
      <c r="A27" s="176"/>
      <c r="B27" s="188"/>
      <c r="C27" s="189"/>
      <c r="D27" s="284"/>
      <c r="E27" s="285"/>
      <c r="F27" s="284"/>
      <c r="G27" s="285"/>
      <c r="H27" s="328"/>
      <c r="I27" s="328">
        <f t="shared" si="0"/>
        <v>0</v>
      </c>
      <c r="J27" s="328" t="str">
        <f t="shared" si="1"/>
        <v/>
      </c>
      <c r="K27" s="191"/>
      <c r="L27" s="179"/>
      <c r="M27" s="179"/>
      <c r="N27" s="179"/>
      <c r="O27" s="179"/>
      <c r="P27" s="196"/>
    </row>
    <row r="28" spans="1:16" s="92" customFormat="1" ht="16.5" customHeight="1">
      <c r="A28" s="176"/>
      <c r="B28" s="188"/>
      <c r="C28" s="189"/>
      <c r="D28" s="284"/>
      <c r="E28" s="285"/>
      <c r="F28" s="284"/>
      <c r="G28" s="285"/>
      <c r="H28" s="328"/>
      <c r="I28" s="328">
        <f t="shared" si="0"/>
        <v>0</v>
      </c>
      <c r="J28" s="328" t="str">
        <f t="shared" si="1"/>
        <v/>
      </c>
      <c r="K28" s="191"/>
      <c r="L28" s="179"/>
      <c r="M28" s="179"/>
      <c r="N28" s="179"/>
      <c r="O28" s="179"/>
      <c r="P28" s="196"/>
    </row>
    <row r="29" spans="1:16" s="92" customFormat="1" ht="16.5" customHeight="1">
      <c r="A29" s="176"/>
      <c r="B29" s="188"/>
      <c r="C29" s="189"/>
      <c r="D29" s="284"/>
      <c r="E29" s="285"/>
      <c r="F29" s="284"/>
      <c r="G29" s="285"/>
      <c r="H29" s="328"/>
      <c r="I29" s="328">
        <f t="shared" si="0"/>
        <v>0</v>
      </c>
      <c r="J29" s="328" t="str">
        <f t="shared" si="1"/>
        <v/>
      </c>
      <c r="K29" s="191"/>
      <c r="L29" s="179"/>
      <c r="M29" s="179"/>
      <c r="N29" s="179"/>
      <c r="O29" s="179"/>
      <c r="P29" s="196"/>
    </row>
    <row r="30" spans="1:16" s="92" customFormat="1" ht="16.5" customHeight="1">
      <c r="A30" s="522" t="s">
        <v>397</v>
      </c>
      <c r="B30" s="523"/>
      <c r="C30" s="189"/>
      <c r="D30" s="284"/>
      <c r="E30" s="285"/>
      <c r="F30" s="284">
        <f>ROUND(SUM(F6:F29),2)</f>
        <v>0</v>
      </c>
      <c r="G30" s="285"/>
      <c r="H30" s="328">
        <f>ROUND(SUM(H6:H29),2)</f>
        <v>0</v>
      </c>
      <c r="I30" s="328">
        <f t="shared" si="0"/>
        <v>0</v>
      </c>
      <c r="J30" s="328" t="str">
        <f t="shared" si="1"/>
        <v/>
      </c>
      <c r="K30" s="191"/>
      <c r="L30" s="179"/>
      <c r="M30" s="179"/>
      <c r="N30" s="179"/>
      <c r="O30" s="179"/>
      <c r="P30" s="196"/>
    </row>
    <row r="31" spans="1:16" ht="15.75" customHeight="1">
      <c r="A31" s="193"/>
      <c r="B31" s="193"/>
      <c r="C31" s="193"/>
      <c r="D31" s="193"/>
      <c r="E31" s="216"/>
      <c r="F31" s="216"/>
      <c r="G31" s="185"/>
      <c r="H31" s="185"/>
      <c r="I31" s="185"/>
      <c r="J31" s="185"/>
      <c r="K31" s="185"/>
      <c r="L31" s="179"/>
      <c r="M31" s="179"/>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sheetData>
  <mergeCells count="3">
    <mergeCell ref="A1:K1"/>
    <mergeCell ref="A2:K2"/>
    <mergeCell ref="A30:B30"/>
  </mergeCells>
  <phoneticPr fontId="8" type="noConversion"/>
  <printOptions horizontalCentered="1"/>
  <pageMargins left="0.59055118110236227" right="0.59055118110236227" top="0.86614173228346458" bottom="0.86614173228346458" header="0.47244094488188981" footer="0.59055118110236227"/>
  <pageSetup paperSize="9" scale="93"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P87"/>
  <sheetViews>
    <sheetView view="pageBreakPreview" topLeftCell="A13" zoomScaleNormal="100" zoomScaleSheetLayoutView="100" workbookViewId="0">
      <selection activeCell="D28" sqref="D28"/>
    </sheetView>
  </sheetViews>
  <sheetFormatPr defaultColWidth="9" defaultRowHeight="15.75" customHeight="1"/>
  <cols>
    <col min="1" max="1" width="8.375" style="2" customWidth="1"/>
    <col min="2" max="2" width="29.75" style="2" customWidth="1"/>
    <col min="3" max="3" width="20" style="2" customWidth="1"/>
    <col min="4" max="4" width="23.5" style="2" customWidth="1"/>
    <col min="5" max="5" width="23.875" style="2" customWidth="1"/>
    <col min="6" max="6" width="16.75" style="2" customWidth="1"/>
    <col min="7" max="16384" width="9" style="2"/>
  </cols>
  <sheetData>
    <row r="1" spans="1:16" s="15" customFormat="1" ht="30" customHeight="1">
      <c r="A1" s="519" t="s">
        <v>182</v>
      </c>
      <c r="B1" s="551"/>
      <c r="C1" s="551"/>
      <c r="D1" s="551"/>
      <c r="E1" s="551"/>
      <c r="F1" s="551"/>
    </row>
    <row r="2" spans="1:16" s="92" customFormat="1" ht="16.5" customHeight="1">
      <c r="A2" s="518" t="str">
        <f>公用信息!A8</f>
        <v>评估基准日：2018年11月30日</v>
      </c>
      <c r="B2" s="518"/>
      <c r="C2" s="518"/>
      <c r="D2" s="518"/>
      <c r="E2" s="518"/>
      <c r="F2" s="518"/>
      <c r="G2" s="90"/>
      <c r="H2" s="90"/>
      <c r="I2" s="90"/>
      <c r="J2" s="90"/>
      <c r="K2" s="90"/>
      <c r="L2" s="90"/>
      <c r="M2" s="90"/>
      <c r="N2" s="90"/>
      <c r="O2" s="90"/>
    </row>
    <row r="3" spans="1:16" s="92" customFormat="1" ht="16.5" customHeight="1">
      <c r="A3" s="91"/>
      <c r="B3" s="91"/>
      <c r="C3" s="91"/>
      <c r="D3" s="91"/>
      <c r="E3" s="91"/>
      <c r="F3" s="154" t="s">
        <v>398</v>
      </c>
      <c r="G3" s="90"/>
      <c r="H3" s="90"/>
      <c r="I3" s="90"/>
      <c r="J3" s="90"/>
      <c r="K3" s="90"/>
      <c r="L3" s="90"/>
      <c r="M3" s="90"/>
      <c r="N3" s="90"/>
      <c r="O3" s="90"/>
    </row>
    <row r="4" spans="1:16" s="92" customFormat="1" ht="16.5" customHeight="1">
      <c r="A4" s="89" t="str">
        <f>公用信息!A5</f>
        <v>被评估单位：中国劳动关系学院</v>
      </c>
      <c r="B4" s="90"/>
      <c r="C4" s="90"/>
      <c r="D4" s="90"/>
      <c r="E4" s="90"/>
      <c r="F4" s="156" t="s">
        <v>291</v>
      </c>
      <c r="G4" s="90"/>
      <c r="H4" s="90"/>
      <c r="I4" s="90"/>
      <c r="J4" s="90"/>
      <c r="K4" s="90"/>
      <c r="L4" s="90"/>
      <c r="M4" s="90"/>
      <c r="N4" s="90"/>
      <c r="O4" s="90"/>
    </row>
    <row r="5" spans="1:16" s="93" customFormat="1" ht="16.5" customHeight="1">
      <c r="A5" s="176" t="s">
        <v>36</v>
      </c>
      <c r="B5" s="176" t="s">
        <v>395</v>
      </c>
      <c r="C5" s="176" t="s">
        <v>50</v>
      </c>
      <c r="D5" s="192" t="s">
        <v>51</v>
      </c>
      <c r="E5" s="176" t="s">
        <v>52</v>
      </c>
      <c r="F5" s="176" t="s">
        <v>331</v>
      </c>
      <c r="G5" s="245"/>
      <c r="H5" s="245"/>
      <c r="I5" s="245"/>
      <c r="J5" s="245"/>
      <c r="K5" s="245"/>
      <c r="L5" s="245"/>
      <c r="M5" s="245"/>
      <c r="N5" s="245"/>
      <c r="O5" s="245"/>
      <c r="P5" s="266"/>
    </row>
    <row r="6" spans="1:16" s="92" customFormat="1" ht="16.5" customHeight="1">
      <c r="A6" s="176"/>
      <c r="B6" s="188"/>
      <c r="C6" s="189"/>
      <c r="D6" s="337"/>
      <c r="E6" s="337"/>
      <c r="F6" s="191"/>
      <c r="G6" s="179"/>
      <c r="H6" s="179"/>
      <c r="I6" s="179"/>
      <c r="J6" s="179"/>
      <c r="K6" s="179"/>
      <c r="L6" s="179"/>
      <c r="M6" s="179"/>
      <c r="N6" s="179"/>
      <c r="O6" s="179"/>
      <c r="P6" s="196"/>
    </row>
    <row r="7" spans="1:16" s="92" customFormat="1" ht="16.5" customHeight="1">
      <c r="A7" s="298"/>
      <c r="B7" s="188"/>
      <c r="C7" s="189"/>
      <c r="D7" s="337"/>
      <c r="E7" s="337"/>
      <c r="F7" s="191"/>
      <c r="G7" s="179"/>
      <c r="H7" s="179"/>
      <c r="I7" s="179"/>
      <c r="J7" s="179"/>
      <c r="K7" s="179"/>
      <c r="L7" s="179"/>
      <c r="M7" s="179"/>
      <c r="N7" s="179"/>
      <c r="O7" s="179"/>
      <c r="P7" s="196"/>
    </row>
    <row r="8" spans="1:16" s="92" customFormat="1" ht="16.5" customHeight="1">
      <c r="A8" s="176"/>
      <c r="B8" s="188"/>
      <c r="C8" s="189"/>
      <c r="D8" s="337"/>
      <c r="E8" s="337"/>
      <c r="F8" s="191"/>
      <c r="G8" s="179"/>
      <c r="H8" s="179"/>
      <c r="I8" s="179"/>
      <c r="J8" s="179"/>
      <c r="K8" s="179"/>
      <c r="L8" s="179"/>
      <c r="M8" s="179"/>
      <c r="N8" s="179"/>
      <c r="O8" s="179"/>
      <c r="P8" s="196"/>
    </row>
    <row r="9" spans="1:16" s="92" customFormat="1" ht="16.5" customHeight="1">
      <c r="A9" s="176"/>
      <c r="B9" s="188"/>
      <c r="C9" s="189"/>
      <c r="D9" s="337"/>
      <c r="E9" s="337"/>
      <c r="F9" s="191"/>
      <c r="G9" s="179"/>
      <c r="H9" s="179"/>
      <c r="I9" s="179"/>
      <c r="J9" s="179"/>
      <c r="K9" s="179"/>
      <c r="L9" s="179"/>
      <c r="M9" s="179"/>
      <c r="N9" s="179"/>
      <c r="O9" s="179"/>
      <c r="P9" s="196"/>
    </row>
    <row r="10" spans="1:16" s="92" customFormat="1" ht="16.5" customHeight="1">
      <c r="A10" s="176"/>
      <c r="B10" s="188"/>
      <c r="C10" s="189"/>
      <c r="D10" s="337"/>
      <c r="E10" s="337"/>
      <c r="F10" s="191"/>
      <c r="G10" s="179"/>
      <c r="H10" s="179"/>
      <c r="I10" s="179"/>
      <c r="J10" s="179"/>
      <c r="K10" s="179"/>
      <c r="L10" s="179"/>
      <c r="M10" s="179"/>
      <c r="N10" s="179"/>
      <c r="O10" s="179"/>
      <c r="P10" s="196"/>
    </row>
    <row r="11" spans="1:16" s="92" customFormat="1" ht="16.5" customHeight="1">
      <c r="A11" s="176"/>
      <c r="B11" s="188"/>
      <c r="C11" s="189"/>
      <c r="D11" s="337"/>
      <c r="E11" s="337"/>
      <c r="F11" s="191"/>
      <c r="G11" s="179"/>
      <c r="H11" s="179"/>
      <c r="I11" s="179"/>
      <c r="J11" s="179"/>
      <c r="K11" s="179"/>
      <c r="L11" s="179"/>
      <c r="M11" s="179"/>
      <c r="N11" s="179"/>
      <c r="O11" s="179"/>
      <c r="P11" s="196"/>
    </row>
    <row r="12" spans="1:16" s="92" customFormat="1" ht="16.5" customHeight="1">
      <c r="A12" s="176"/>
      <c r="B12" s="188"/>
      <c r="C12" s="189"/>
      <c r="D12" s="337"/>
      <c r="E12" s="337"/>
      <c r="F12" s="191"/>
      <c r="G12" s="179"/>
      <c r="H12" s="179"/>
      <c r="I12" s="179"/>
      <c r="J12" s="179"/>
      <c r="K12" s="179"/>
      <c r="L12" s="179"/>
      <c r="M12" s="179"/>
      <c r="N12" s="179"/>
      <c r="O12" s="179"/>
      <c r="P12" s="196"/>
    </row>
    <row r="13" spans="1:16" s="92" customFormat="1" ht="16.5" customHeight="1">
      <c r="A13" s="176"/>
      <c r="B13" s="188"/>
      <c r="C13" s="189"/>
      <c r="D13" s="337"/>
      <c r="E13" s="337"/>
      <c r="F13" s="191"/>
      <c r="G13" s="179"/>
      <c r="H13" s="179"/>
      <c r="I13" s="179"/>
      <c r="J13" s="179"/>
      <c r="K13" s="179"/>
      <c r="L13" s="179"/>
      <c r="M13" s="179"/>
      <c r="N13" s="179"/>
      <c r="O13" s="179"/>
      <c r="P13" s="196"/>
    </row>
    <row r="14" spans="1:16" s="92" customFormat="1" ht="16.5" customHeight="1">
      <c r="A14" s="176"/>
      <c r="B14" s="188"/>
      <c r="C14" s="189"/>
      <c r="D14" s="337"/>
      <c r="E14" s="337"/>
      <c r="F14" s="191"/>
      <c r="G14" s="179"/>
      <c r="H14" s="179"/>
      <c r="I14" s="179"/>
      <c r="J14" s="179"/>
      <c r="K14" s="179"/>
      <c r="L14" s="179"/>
      <c r="M14" s="179"/>
      <c r="N14" s="179"/>
      <c r="O14" s="179"/>
      <c r="P14" s="196"/>
    </row>
    <row r="15" spans="1:16" s="92" customFormat="1" ht="16.5" customHeight="1">
      <c r="A15" s="176"/>
      <c r="B15" s="188"/>
      <c r="C15" s="189"/>
      <c r="D15" s="337"/>
      <c r="E15" s="337"/>
      <c r="F15" s="191"/>
      <c r="G15" s="179"/>
      <c r="H15" s="179"/>
      <c r="I15" s="179"/>
      <c r="J15" s="179"/>
      <c r="K15" s="179"/>
      <c r="L15" s="179"/>
      <c r="M15" s="179"/>
      <c r="N15" s="179"/>
      <c r="O15" s="179"/>
      <c r="P15" s="196"/>
    </row>
    <row r="16" spans="1:16" s="92" customFormat="1" ht="16.5" customHeight="1">
      <c r="A16" s="176"/>
      <c r="B16" s="188"/>
      <c r="C16" s="189"/>
      <c r="D16" s="337"/>
      <c r="E16" s="337"/>
      <c r="F16" s="191"/>
      <c r="G16" s="179"/>
      <c r="H16" s="179"/>
      <c r="I16" s="179"/>
      <c r="J16" s="179"/>
      <c r="K16" s="179"/>
      <c r="L16" s="179"/>
      <c r="M16" s="179"/>
      <c r="N16" s="179"/>
      <c r="O16" s="179"/>
      <c r="P16" s="196"/>
    </row>
    <row r="17" spans="1:16" s="92" customFormat="1" ht="16.5" customHeight="1">
      <c r="A17" s="176"/>
      <c r="B17" s="188"/>
      <c r="C17" s="189"/>
      <c r="D17" s="337"/>
      <c r="E17" s="337"/>
      <c r="F17" s="191"/>
      <c r="G17" s="179"/>
      <c r="H17" s="179"/>
      <c r="I17" s="179"/>
      <c r="J17" s="179"/>
      <c r="K17" s="179"/>
      <c r="L17" s="179"/>
      <c r="M17" s="179"/>
      <c r="N17" s="179"/>
      <c r="O17" s="179"/>
      <c r="P17" s="196"/>
    </row>
    <row r="18" spans="1:16" s="92" customFormat="1" ht="16.5" customHeight="1">
      <c r="A18" s="176"/>
      <c r="B18" s="188"/>
      <c r="C18" s="189"/>
      <c r="D18" s="337"/>
      <c r="E18" s="337"/>
      <c r="F18" s="191"/>
      <c r="G18" s="179"/>
      <c r="H18" s="179"/>
      <c r="I18" s="179"/>
      <c r="J18" s="179"/>
      <c r="K18" s="179"/>
      <c r="L18" s="179"/>
      <c r="M18" s="179"/>
      <c r="N18" s="179"/>
      <c r="O18" s="179"/>
      <c r="P18" s="196"/>
    </row>
    <row r="19" spans="1:16" s="92" customFormat="1" ht="16.5" customHeight="1">
      <c r="A19" s="176"/>
      <c r="B19" s="188"/>
      <c r="C19" s="189"/>
      <c r="D19" s="337"/>
      <c r="E19" s="337"/>
      <c r="F19" s="191"/>
      <c r="G19" s="179"/>
      <c r="H19" s="179"/>
      <c r="I19" s="179"/>
      <c r="J19" s="179"/>
      <c r="K19" s="179"/>
      <c r="L19" s="179"/>
      <c r="M19" s="179"/>
      <c r="N19" s="179"/>
      <c r="O19" s="179"/>
      <c r="P19" s="196"/>
    </row>
    <row r="20" spans="1:16" s="92" customFormat="1" ht="16.5" customHeight="1">
      <c r="A20" s="176"/>
      <c r="B20" s="188"/>
      <c r="C20" s="189"/>
      <c r="D20" s="337"/>
      <c r="E20" s="337"/>
      <c r="F20" s="191"/>
      <c r="G20" s="179"/>
      <c r="H20" s="179"/>
      <c r="I20" s="179"/>
      <c r="J20" s="179"/>
      <c r="K20" s="179"/>
      <c r="L20" s="179"/>
      <c r="M20" s="179"/>
      <c r="N20" s="179"/>
      <c r="O20" s="179"/>
      <c r="P20" s="196"/>
    </row>
    <row r="21" spans="1:16" s="92" customFormat="1" ht="16.5" customHeight="1">
      <c r="A21" s="176"/>
      <c r="B21" s="188"/>
      <c r="C21" s="189"/>
      <c r="D21" s="337"/>
      <c r="E21" s="337"/>
      <c r="F21" s="191"/>
      <c r="G21" s="179"/>
      <c r="H21" s="179"/>
      <c r="I21" s="179"/>
      <c r="J21" s="179"/>
      <c r="K21" s="179"/>
      <c r="L21" s="179"/>
      <c r="M21" s="179"/>
      <c r="N21" s="179"/>
      <c r="O21" s="179"/>
      <c r="P21" s="196"/>
    </row>
    <row r="22" spans="1:16" s="92" customFormat="1" ht="16.5" customHeight="1">
      <c r="A22" s="176"/>
      <c r="B22" s="188"/>
      <c r="C22" s="189"/>
      <c r="D22" s="337"/>
      <c r="E22" s="337"/>
      <c r="F22" s="191"/>
      <c r="G22" s="179"/>
      <c r="H22" s="179"/>
      <c r="I22" s="179"/>
      <c r="J22" s="179"/>
      <c r="K22" s="179"/>
      <c r="L22" s="179"/>
      <c r="M22" s="179"/>
      <c r="N22" s="179"/>
      <c r="O22" s="179"/>
      <c r="P22" s="196"/>
    </row>
    <row r="23" spans="1:16" s="92" customFormat="1" ht="16.5" customHeight="1">
      <c r="A23" s="176"/>
      <c r="B23" s="188"/>
      <c r="C23" s="189"/>
      <c r="D23" s="337"/>
      <c r="E23" s="337"/>
      <c r="F23" s="191"/>
      <c r="G23" s="179"/>
      <c r="H23" s="179"/>
      <c r="I23" s="179"/>
      <c r="J23" s="179"/>
      <c r="K23" s="179"/>
      <c r="L23" s="179"/>
      <c r="M23" s="179"/>
      <c r="N23" s="179"/>
      <c r="O23" s="179"/>
      <c r="P23" s="196"/>
    </row>
    <row r="24" spans="1:16" s="92" customFormat="1" ht="16.5" customHeight="1">
      <c r="A24" s="176"/>
      <c r="B24" s="188"/>
      <c r="C24" s="189"/>
      <c r="D24" s="337"/>
      <c r="E24" s="337"/>
      <c r="F24" s="191"/>
      <c r="G24" s="179"/>
      <c r="H24" s="179"/>
      <c r="I24" s="179"/>
      <c r="J24" s="179"/>
      <c r="K24" s="179"/>
      <c r="L24" s="179"/>
      <c r="M24" s="179"/>
      <c r="N24" s="179"/>
      <c r="O24" s="179"/>
      <c r="P24" s="196"/>
    </row>
    <row r="25" spans="1:16" s="92" customFormat="1" ht="16.5" customHeight="1">
      <c r="A25" s="176"/>
      <c r="B25" s="188"/>
      <c r="C25" s="189"/>
      <c r="D25" s="337"/>
      <c r="E25" s="337"/>
      <c r="F25" s="191"/>
      <c r="G25" s="179"/>
      <c r="H25" s="179"/>
      <c r="I25" s="179"/>
      <c r="J25" s="179"/>
      <c r="K25" s="179"/>
      <c r="L25" s="179"/>
      <c r="M25" s="179"/>
      <c r="N25" s="179"/>
      <c r="O25" s="179"/>
      <c r="P25" s="196"/>
    </row>
    <row r="26" spans="1:16" s="92" customFormat="1" ht="16.5" customHeight="1">
      <c r="A26" s="176"/>
      <c r="B26" s="188"/>
      <c r="C26" s="189"/>
      <c r="D26" s="337"/>
      <c r="E26" s="337"/>
      <c r="F26" s="191"/>
      <c r="G26" s="179"/>
      <c r="H26" s="179"/>
      <c r="I26" s="179"/>
      <c r="J26" s="179"/>
      <c r="K26" s="179"/>
      <c r="L26" s="179"/>
      <c r="M26" s="179"/>
      <c r="N26" s="179"/>
      <c r="O26" s="179"/>
      <c r="P26" s="196"/>
    </row>
    <row r="27" spans="1:16" s="92" customFormat="1" ht="16.5" customHeight="1">
      <c r="A27" s="176"/>
      <c r="B27" s="188"/>
      <c r="C27" s="189"/>
      <c r="D27" s="337"/>
      <c r="E27" s="337"/>
      <c r="F27" s="191"/>
      <c r="G27" s="179"/>
      <c r="H27" s="179"/>
      <c r="I27" s="179"/>
      <c r="J27" s="179"/>
      <c r="K27" s="179"/>
      <c r="L27" s="179"/>
      <c r="M27" s="179"/>
      <c r="N27" s="179"/>
      <c r="O27" s="179"/>
      <c r="P27" s="196"/>
    </row>
    <row r="28" spans="1:16" s="92" customFormat="1" ht="16.5" customHeight="1">
      <c r="A28" s="522" t="s">
        <v>397</v>
      </c>
      <c r="B28" s="523"/>
      <c r="C28" s="189"/>
      <c r="D28" s="337">
        <f>ROUND(SUM(D6:D27),2)</f>
        <v>0</v>
      </c>
      <c r="E28" s="337">
        <f>ROUND(SUM(E6:E27),2)</f>
        <v>0</v>
      </c>
      <c r="F28" s="191"/>
      <c r="G28" s="179"/>
      <c r="H28" s="179"/>
      <c r="I28" s="179"/>
      <c r="J28" s="179"/>
      <c r="K28" s="179"/>
      <c r="L28" s="179"/>
      <c r="M28" s="179"/>
      <c r="N28" s="179"/>
      <c r="O28" s="179"/>
      <c r="P28" s="196"/>
    </row>
    <row r="29" spans="1:16" ht="15.75" customHeight="1">
      <c r="A29" s="193"/>
      <c r="B29" s="193"/>
      <c r="C29" s="193"/>
      <c r="D29" s="193"/>
      <c r="E29" s="185"/>
      <c r="F29" s="185"/>
      <c r="G29" s="179"/>
      <c r="H29" s="179"/>
      <c r="I29" s="179"/>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3">
    <mergeCell ref="A1:F1"/>
    <mergeCell ref="A2:F2"/>
    <mergeCell ref="A28:B28"/>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FF0000"/>
    <pageSetUpPr fitToPage="1"/>
  </sheetPr>
  <dimension ref="A1:P88"/>
  <sheetViews>
    <sheetView view="pageBreakPreview" topLeftCell="A10" zoomScaleNormal="100" zoomScaleSheetLayoutView="100" workbookViewId="0">
      <selection activeCell="G6" sqref="G6:G28"/>
    </sheetView>
  </sheetViews>
  <sheetFormatPr defaultColWidth="9" defaultRowHeight="15.75" customHeight="1"/>
  <cols>
    <col min="1" max="1" width="7.625" style="2" customWidth="1"/>
    <col min="2" max="2" width="28.375" style="2" customWidth="1"/>
    <col min="3" max="3" width="11" style="2" customWidth="1"/>
    <col min="4" max="4" width="16.375" style="2" customWidth="1"/>
    <col min="5" max="5" width="17.125" style="2" customWidth="1"/>
    <col min="6" max="6" width="15.75" style="2" customWidth="1"/>
    <col min="7" max="7" width="12.375" style="2" customWidth="1"/>
    <col min="8" max="8" width="17.375" style="2" customWidth="1"/>
    <col min="9" max="16384" width="9" style="2"/>
  </cols>
  <sheetData>
    <row r="1" spans="1:16" s="15" customFormat="1" ht="30" customHeight="1">
      <c r="A1" s="519" t="s">
        <v>181</v>
      </c>
      <c r="B1" s="519"/>
      <c r="C1" s="519"/>
      <c r="D1" s="519"/>
      <c r="E1" s="519"/>
      <c r="F1" s="519"/>
      <c r="G1" s="519"/>
      <c r="H1" s="519"/>
    </row>
    <row r="2" spans="1:16" s="92" customFormat="1" ht="16.5" customHeight="1">
      <c r="A2" s="518" t="str">
        <f>公用信息!A8</f>
        <v>评估基准日：2018年11月30日</v>
      </c>
      <c r="B2" s="518"/>
      <c r="C2" s="518"/>
      <c r="D2" s="518"/>
      <c r="E2" s="518"/>
      <c r="F2" s="518"/>
      <c r="G2" s="518"/>
      <c r="H2" s="537"/>
      <c r="I2" s="90"/>
      <c r="J2" s="90"/>
      <c r="K2" s="90"/>
      <c r="L2" s="90"/>
      <c r="M2" s="90"/>
      <c r="N2" s="90"/>
      <c r="O2" s="90"/>
    </row>
    <row r="3" spans="1:16" s="92" customFormat="1" ht="16.5" customHeight="1">
      <c r="A3" s="91"/>
      <c r="B3" s="91"/>
      <c r="C3" s="91"/>
      <c r="D3" s="91"/>
      <c r="E3" s="91"/>
      <c r="F3" s="91"/>
      <c r="G3" s="91"/>
      <c r="H3" s="155" t="s">
        <v>394</v>
      </c>
      <c r="I3" s="90"/>
      <c r="J3" s="90"/>
      <c r="K3" s="90"/>
      <c r="L3" s="90"/>
      <c r="M3" s="90"/>
      <c r="N3" s="90"/>
      <c r="O3" s="90"/>
    </row>
    <row r="4" spans="1:16" s="92" customFormat="1" ht="16.5" customHeight="1">
      <c r="A4" s="540" t="str">
        <f>公用信息!A5</f>
        <v>被评估单位：中国劳动关系学院</v>
      </c>
      <c r="B4" s="540"/>
      <c r="C4" s="540"/>
      <c r="D4" s="540"/>
      <c r="E4" s="90"/>
      <c r="F4" s="90"/>
      <c r="G4" s="90"/>
      <c r="H4" s="156" t="s">
        <v>291</v>
      </c>
      <c r="I4" s="90"/>
      <c r="J4" s="90"/>
      <c r="K4" s="90"/>
      <c r="L4" s="90"/>
      <c r="M4" s="90"/>
      <c r="N4" s="90"/>
      <c r="O4" s="90"/>
    </row>
    <row r="5" spans="1:16" s="93" customFormat="1" ht="16.5" customHeight="1">
      <c r="A5" s="176" t="s">
        <v>36</v>
      </c>
      <c r="B5" s="176" t="s">
        <v>395</v>
      </c>
      <c r="C5" s="176" t="s">
        <v>396</v>
      </c>
      <c r="D5" s="192" t="s">
        <v>51</v>
      </c>
      <c r="E5" s="176" t="s">
        <v>52</v>
      </c>
      <c r="F5" s="176" t="s">
        <v>321</v>
      </c>
      <c r="G5" s="176" t="s">
        <v>357</v>
      </c>
      <c r="H5" s="176" t="s">
        <v>331</v>
      </c>
      <c r="I5" s="245"/>
      <c r="J5" s="245"/>
      <c r="K5" s="245"/>
      <c r="L5" s="245"/>
      <c r="M5" s="245"/>
      <c r="N5" s="245"/>
      <c r="O5" s="245"/>
      <c r="P5" s="266"/>
    </row>
    <row r="6" spans="1:16" s="92" customFormat="1" ht="16.5" customHeight="1">
      <c r="A6" s="176"/>
      <c r="B6" s="188"/>
      <c r="C6" s="189"/>
      <c r="D6" s="328"/>
      <c r="E6" s="328"/>
      <c r="F6" s="328">
        <f>E6-D6</f>
        <v>0</v>
      </c>
      <c r="G6" s="334" t="str">
        <f>IF(D6=0,"",F6/D6*100)</f>
        <v/>
      </c>
      <c r="H6" s="191"/>
      <c r="I6" s="179"/>
      <c r="J6" s="179"/>
      <c r="K6" s="179"/>
      <c r="L6" s="179"/>
      <c r="M6" s="179"/>
      <c r="N6" s="179"/>
      <c r="O6" s="179"/>
      <c r="P6" s="196"/>
    </row>
    <row r="7" spans="1:16" s="92" customFormat="1" ht="16.5" customHeight="1">
      <c r="A7" s="176"/>
      <c r="B7" s="188"/>
      <c r="C7" s="189"/>
      <c r="D7" s="328"/>
      <c r="E7" s="328"/>
      <c r="F7" s="328">
        <f t="shared" ref="F7:F28" si="0">E7-D7</f>
        <v>0</v>
      </c>
      <c r="G7" s="334" t="str">
        <f t="shared" ref="G7:G28" si="1">IF(D7=0,"",F7/D7*100)</f>
        <v/>
      </c>
      <c r="H7" s="191"/>
      <c r="I7" s="179"/>
      <c r="J7" s="179"/>
      <c r="K7" s="179"/>
      <c r="L7" s="179"/>
      <c r="M7" s="179"/>
      <c r="N7" s="179"/>
      <c r="O7" s="179"/>
      <c r="P7" s="196"/>
    </row>
    <row r="8" spans="1:16" s="92" customFormat="1" ht="16.5" customHeight="1">
      <c r="A8" s="176"/>
      <c r="B8" s="188"/>
      <c r="C8" s="189"/>
      <c r="D8" s="328"/>
      <c r="E8" s="328"/>
      <c r="F8" s="328">
        <f t="shared" si="0"/>
        <v>0</v>
      </c>
      <c r="G8" s="334" t="str">
        <f t="shared" si="1"/>
        <v/>
      </c>
      <c r="H8" s="191"/>
      <c r="I8" s="179"/>
      <c r="J8" s="179"/>
      <c r="K8" s="179"/>
      <c r="L8" s="179"/>
      <c r="M8" s="179"/>
      <c r="N8" s="179"/>
      <c r="O8" s="179"/>
      <c r="P8" s="196"/>
    </row>
    <row r="9" spans="1:16" s="92" customFormat="1" ht="16.5" customHeight="1">
      <c r="A9" s="176"/>
      <c r="B9" s="188"/>
      <c r="C9" s="189"/>
      <c r="D9" s="328"/>
      <c r="E9" s="328"/>
      <c r="F9" s="328">
        <f t="shared" si="0"/>
        <v>0</v>
      </c>
      <c r="G9" s="334" t="str">
        <f t="shared" si="1"/>
        <v/>
      </c>
      <c r="H9" s="191"/>
      <c r="I9" s="179"/>
      <c r="J9" s="179"/>
      <c r="K9" s="179"/>
      <c r="L9" s="179"/>
      <c r="M9" s="179"/>
      <c r="N9" s="179"/>
      <c r="O9" s="179"/>
      <c r="P9" s="196"/>
    </row>
    <row r="10" spans="1:16" s="92" customFormat="1" ht="16.5" customHeight="1">
      <c r="A10" s="176"/>
      <c r="B10" s="188"/>
      <c r="C10" s="189"/>
      <c r="D10" s="328"/>
      <c r="E10" s="328"/>
      <c r="F10" s="328">
        <f t="shared" si="0"/>
        <v>0</v>
      </c>
      <c r="G10" s="334" t="str">
        <f t="shared" si="1"/>
        <v/>
      </c>
      <c r="H10" s="191"/>
      <c r="I10" s="179"/>
      <c r="J10" s="179"/>
      <c r="K10" s="179"/>
      <c r="L10" s="179"/>
      <c r="M10" s="179"/>
      <c r="N10" s="179"/>
      <c r="O10" s="179"/>
      <c r="P10" s="196"/>
    </row>
    <row r="11" spans="1:16" s="92" customFormat="1" ht="16.5" customHeight="1">
      <c r="A11" s="176"/>
      <c r="B11" s="188"/>
      <c r="C11" s="189"/>
      <c r="D11" s="328"/>
      <c r="E11" s="328"/>
      <c r="F11" s="328">
        <f t="shared" si="0"/>
        <v>0</v>
      </c>
      <c r="G11" s="334" t="str">
        <f t="shared" si="1"/>
        <v/>
      </c>
      <c r="H11" s="191"/>
      <c r="I11" s="179"/>
      <c r="J11" s="179"/>
      <c r="K11" s="179"/>
      <c r="L11" s="179"/>
      <c r="M11" s="179"/>
      <c r="N11" s="179"/>
      <c r="O11" s="179"/>
      <c r="P11" s="196"/>
    </row>
    <row r="12" spans="1:16" s="92" customFormat="1" ht="16.5" customHeight="1">
      <c r="A12" s="298"/>
      <c r="B12" s="188"/>
      <c r="C12" s="189"/>
      <c r="D12" s="328"/>
      <c r="E12" s="328"/>
      <c r="F12" s="328">
        <f t="shared" si="0"/>
        <v>0</v>
      </c>
      <c r="G12" s="334" t="str">
        <f t="shared" si="1"/>
        <v/>
      </c>
      <c r="H12" s="191"/>
      <c r="I12" s="179"/>
      <c r="J12" s="179"/>
      <c r="K12" s="179"/>
      <c r="L12" s="179"/>
      <c r="M12" s="179"/>
      <c r="N12" s="179"/>
      <c r="O12" s="179"/>
      <c r="P12" s="196"/>
    </row>
    <row r="13" spans="1:16" s="92" customFormat="1" ht="16.5" customHeight="1">
      <c r="A13" s="298"/>
      <c r="B13" s="188"/>
      <c r="C13" s="189"/>
      <c r="D13" s="328"/>
      <c r="E13" s="328"/>
      <c r="F13" s="328">
        <f t="shared" si="0"/>
        <v>0</v>
      </c>
      <c r="G13" s="334" t="str">
        <f t="shared" si="1"/>
        <v/>
      </c>
      <c r="H13" s="191"/>
      <c r="I13" s="179"/>
      <c r="J13" s="179"/>
      <c r="K13" s="179"/>
      <c r="L13" s="179"/>
      <c r="M13" s="179"/>
      <c r="N13" s="179"/>
      <c r="O13" s="179"/>
      <c r="P13" s="196"/>
    </row>
    <row r="14" spans="1:16" s="92" customFormat="1" ht="16.5" customHeight="1">
      <c r="A14" s="176"/>
      <c r="B14" s="188"/>
      <c r="C14" s="189"/>
      <c r="D14" s="328"/>
      <c r="E14" s="328"/>
      <c r="F14" s="328">
        <f t="shared" si="0"/>
        <v>0</v>
      </c>
      <c r="G14" s="334" t="str">
        <f t="shared" si="1"/>
        <v/>
      </c>
      <c r="H14" s="191"/>
      <c r="I14" s="179"/>
      <c r="J14" s="179"/>
      <c r="K14" s="179"/>
      <c r="L14" s="179"/>
      <c r="M14" s="179"/>
      <c r="N14" s="179"/>
      <c r="O14" s="179"/>
      <c r="P14" s="196"/>
    </row>
    <row r="15" spans="1:16" s="92" customFormat="1" ht="16.5" customHeight="1">
      <c r="A15" s="176"/>
      <c r="B15" s="188"/>
      <c r="C15" s="189"/>
      <c r="D15" s="328"/>
      <c r="E15" s="328"/>
      <c r="F15" s="328">
        <f t="shared" si="0"/>
        <v>0</v>
      </c>
      <c r="G15" s="334" t="str">
        <f t="shared" si="1"/>
        <v/>
      </c>
      <c r="H15" s="191"/>
      <c r="I15" s="179"/>
      <c r="J15" s="179"/>
      <c r="K15" s="179"/>
      <c r="L15" s="179"/>
      <c r="M15" s="179"/>
      <c r="N15" s="179"/>
      <c r="O15" s="179"/>
      <c r="P15" s="196"/>
    </row>
    <row r="16" spans="1:16" s="92" customFormat="1" ht="16.5" customHeight="1">
      <c r="A16" s="176"/>
      <c r="B16" s="188"/>
      <c r="C16" s="189"/>
      <c r="D16" s="328"/>
      <c r="E16" s="328"/>
      <c r="F16" s="328">
        <f t="shared" si="0"/>
        <v>0</v>
      </c>
      <c r="G16" s="334" t="str">
        <f t="shared" si="1"/>
        <v/>
      </c>
      <c r="H16" s="191"/>
      <c r="I16" s="179"/>
      <c r="J16" s="179"/>
      <c r="K16" s="179"/>
      <c r="L16" s="179"/>
      <c r="M16" s="179"/>
      <c r="N16" s="179"/>
      <c r="O16" s="179"/>
      <c r="P16" s="196"/>
    </row>
    <row r="17" spans="1:16" s="92" customFormat="1" ht="16.5" customHeight="1">
      <c r="A17" s="176"/>
      <c r="B17" s="188"/>
      <c r="C17" s="189"/>
      <c r="D17" s="328"/>
      <c r="E17" s="328"/>
      <c r="F17" s="328">
        <f t="shared" si="0"/>
        <v>0</v>
      </c>
      <c r="G17" s="334" t="str">
        <f t="shared" si="1"/>
        <v/>
      </c>
      <c r="H17" s="191"/>
      <c r="I17" s="179"/>
      <c r="J17" s="179"/>
      <c r="K17" s="179"/>
      <c r="L17" s="179"/>
      <c r="M17" s="179"/>
      <c r="N17" s="179"/>
      <c r="O17" s="179"/>
      <c r="P17" s="196"/>
    </row>
    <row r="18" spans="1:16" s="92" customFormat="1" ht="16.5" customHeight="1">
      <c r="A18" s="176"/>
      <c r="B18" s="188"/>
      <c r="C18" s="189"/>
      <c r="D18" s="328"/>
      <c r="E18" s="328"/>
      <c r="F18" s="328">
        <f t="shared" si="0"/>
        <v>0</v>
      </c>
      <c r="G18" s="334" t="str">
        <f t="shared" si="1"/>
        <v/>
      </c>
      <c r="H18" s="191"/>
      <c r="I18" s="179"/>
      <c r="J18" s="179"/>
      <c r="K18" s="179"/>
      <c r="L18" s="179"/>
      <c r="M18" s="179"/>
      <c r="N18" s="179"/>
      <c r="O18" s="179"/>
      <c r="P18" s="196"/>
    </row>
    <row r="19" spans="1:16" s="92" customFormat="1" ht="16.5" customHeight="1">
      <c r="A19" s="176"/>
      <c r="B19" s="188"/>
      <c r="C19" s="189"/>
      <c r="D19" s="328"/>
      <c r="E19" s="328"/>
      <c r="F19" s="328">
        <f t="shared" si="0"/>
        <v>0</v>
      </c>
      <c r="G19" s="334" t="str">
        <f t="shared" si="1"/>
        <v/>
      </c>
      <c r="H19" s="191"/>
      <c r="I19" s="179"/>
      <c r="J19" s="179"/>
      <c r="K19" s="179"/>
      <c r="L19" s="179"/>
      <c r="M19" s="179"/>
      <c r="N19" s="179"/>
      <c r="O19" s="179"/>
      <c r="P19" s="196"/>
    </row>
    <row r="20" spans="1:16" s="92" customFormat="1" ht="16.5" customHeight="1">
      <c r="A20" s="176"/>
      <c r="B20" s="188"/>
      <c r="C20" s="189"/>
      <c r="D20" s="328"/>
      <c r="E20" s="328"/>
      <c r="F20" s="328">
        <f t="shared" si="0"/>
        <v>0</v>
      </c>
      <c r="G20" s="334" t="str">
        <f t="shared" si="1"/>
        <v/>
      </c>
      <c r="H20" s="191"/>
      <c r="I20" s="179"/>
      <c r="J20" s="179"/>
      <c r="K20" s="179"/>
      <c r="L20" s="179"/>
      <c r="M20" s="179"/>
      <c r="N20" s="179"/>
      <c r="O20" s="179"/>
      <c r="P20" s="196"/>
    </row>
    <row r="21" spans="1:16" s="92" customFormat="1" ht="16.5" customHeight="1">
      <c r="A21" s="176"/>
      <c r="B21" s="188"/>
      <c r="C21" s="189"/>
      <c r="D21" s="328"/>
      <c r="E21" s="328"/>
      <c r="F21" s="328">
        <f t="shared" si="0"/>
        <v>0</v>
      </c>
      <c r="G21" s="334" t="str">
        <f t="shared" si="1"/>
        <v/>
      </c>
      <c r="H21" s="191"/>
      <c r="I21" s="179"/>
      <c r="J21" s="179"/>
      <c r="K21" s="179"/>
      <c r="L21" s="179"/>
      <c r="M21" s="179"/>
      <c r="N21" s="179"/>
      <c r="O21" s="179"/>
      <c r="P21" s="196"/>
    </row>
    <row r="22" spans="1:16" s="92" customFormat="1" ht="16.5" customHeight="1">
      <c r="A22" s="176"/>
      <c r="B22" s="188"/>
      <c r="C22" s="189"/>
      <c r="D22" s="328"/>
      <c r="E22" s="328"/>
      <c r="F22" s="328">
        <f t="shared" si="0"/>
        <v>0</v>
      </c>
      <c r="G22" s="334" t="str">
        <f t="shared" si="1"/>
        <v/>
      </c>
      <c r="H22" s="191"/>
      <c r="I22" s="179"/>
      <c r="J22" s="179"/>
      <c r="K22" s="179"/>
      <c r="L22" s="179"/>
      <c r="M22" s="179"/>
      <c r="N22" s="179"/>
      <c r="O22" s="179"/>
      <c r="P22" s="196"/>
    </row>
    <row r="23" spans="1:16" s="92" customFormat="1" ht="16.5" customHeight="1">
      <c r="A23" s="176"/>
      <c r="B23" s="188"/>
      <c r="C23" s="189"/>
      <c r="D23" s="328"/>
      <c r="E23" s="328"/>
      <c r="F23" s="328">
        <f t="shared" si="0"/>
        <v>0</v>
      </c>
      <c r="G23" s="334" t="str">
        <f t="shared" si="1"/>
        <v/>
      </c>
      <c r="H23" s="191"/>
      <c r="I23" s="179"/>
      <c r="J23" s="179"/>
      <c r="K23" s="179"/>
      <c r="L23" s="179"/>
      <c r="M23" s="179"/>
      <c r="N23" s="179"/>
      <c r="O23" s="179"/>
      <c r="P23" s="196"/>
    </row>
    <row r="24" spans="1:16" s="92" customFormat="1" ht="16.5" customHeight="1">
      <c r="A24" s="176"/>
      <c r="B24" s="188"/>
      <c r="C24" s="189"/>
      <c r="D24" s="328"/>
      <c r="E24" s="328"/>
      <c r="F24" s="328">
        <f t="shared" si="0"/>
        <v>0</v>
      </c>
      <c r="G24" s="334" t="str">
        <f t="shared" si="1"/>
        <v/>
      </c>
      <c r="H24" s="191"/>
      <c r="I24" s="179"/>
      <c r="J24" s="179"/>
      <c r="K24" s="179"/>
      <c r="L24" s="179"/>
      <c r="M24" s="179"/>
      <c r="N24" s="179"/>
      <c r="O24" s="179"/>
      <c r="P24" s="196"/>
    </row>
    <row r="25" spans="1:16" s="92" customFormat="1" ht="16.5" customHeight="1">
      <c r="A25" s="176"/>
      <c r="B25" s="188"/>
      <c r="C25" s="189"/>
      <c r="D25" s="328"/>
      <c r="E25" s="328"/>
      <c r="F25" s="328">
        <f t="shared" si="0"/>
        <v>0</v>
      </c>
      <c r="G25" s="334" t="str">
        <f t="shared" si="1"/>
        <v/>
      </c>
      <c r="H25" s="191"/>
      <c r="I25" s="179"/>
      <c r="J25" s="179"/>
      <c r="K25" s="179"/>
      <c r="L25" s="179"/>
      <c r="M25" s="179"/>
      <c r="N25" s="179"/>
      <c r="O25" s="179"/>
      <c r="P25" s="196"/>
    </row>
    <row r="26" spans="1:16" s="92" customFormat="1" ht="16.5" customHeight="1">
      <c r="A26" s="176"/>
      <c r="B26" s="188"/>
      <c r="C26" s="189"/>
      <c r="D26" s="328"/>
      <c r="E26" s="328"/>
      <c r="F26" s="328">
        <f t="shared" si="0"/>
        <v>0</v>
      </c>
      <c r="G26" s="334" t="str">
        <f t="shared" si="1"/>
        <v/>
      </c>
      <c r="H26" s="191"/>
      <c r="I26" s="179"/>
      <c r="J26" s="179"/>
      <c r="K26" s="179"/>
      <c r="L26" s="179"/>
      <c r="M26" s="179"/>
      <c r="N26" s="179"/>
      <c r="O26" s="179"/>
      <c r="P26" s="196"/>
    </row>
    <row r="27" spans="1:16" s="92" customFormat="1" ht="16.5" customHeight="1">
      <c r="A27" s="176"/>
      <c r="B27" s="188"/>
      <c r="C27" s="189"/>
      <c r="D27" s="328"/>
      <c r="E27" s="328"/>
      <c r="F27" s="328">
        <f t="shared" si="0"/>
        <v>0</v>
      </c>
      <c r="G27" s="334" t="str">
        <f t="shared" si="1"/>
        <v/>
      </c>
      <c r="H27" s="191"/>
      <c r="I27" s="179"/>
      <c r="J27" s="179"/>
      <c r="K27" s="179"/>
      <c r="L27" s="179"/>
      <c r="M27" s="179"/>
      <c r="N27" s="179"/>
      <c r="O27" s="179"/>
      <c r="P27" s="196"/>
    </row>
    <row r="28" spans="1:16" s="92" customFormat="1" ht="16.5" customHeight="1">
      <c r="A28" s="176"/>
      <c r="B28" s="188"/>
      <c r="C28" s="189"/>
      <c r="D28" s="328"/>
      <c r="E28" s="328"/>
      <c r="F28" s="328">
        <f t="shared" si="0"/>
        <v>0</v>
      </c>
      <c r="G28" s="334" t="str">
        <f t="shared" si="1"/>
        <v/>
      </c>
      <c r="H28" s="191"/>
      <c r="I28" s="179"/>
      <c r="J28" s="179"/>
      <c r="K28" s="179"/>
      <c r="L28" s="179"/>
      <c r="M28" s="179"/>
      <c r="N28" s="179"/>
      <c r="O28" s="179"/>
      <c r="P28" s="196"/>
    </row>
    <row r="29" spans="1:16" s="92" customFormat="1" ht="16.5" customHeight="1">
      <c r="A29" s="522" t="s">
        <v>397</v>
      </c>
      <c r="B29" s="523"/>
      <c r="C29" s="189"/>
      <c r="D29" s="328">
        <f>SUM(D6:D28)</f>
        <v>0</v>
      </c>
      <c r="E29" s="328">
        <f>SUM(E6:E28)</f>
        <v>0</v>
      </c>
      <c r="F29" s="328">
        <f t="shared" ref="F29" si="2">E29-D29</f>
        <v>0</v>
      </c>
      <c r="G29" s="334" t="str">
        <f t="shared" ref="G29" si="3">IF(D29=0,"",F29/D29*100)</f>
        <v/>
      </c>
      <c r="H29" s="191"/>
      <c r="I29" s="179"/>
      <c r="J29" s="179"/>
      <c r="K29" s="179"/>
      <c r="L29" s="179"/>
      <c r="M29" s="179"/>
      <c r="N29" s="179"/>
      <c r="O29" s="179"/>
      <c r="P29" s="196"/>
    </row>
    <row r="30" spans="1:16" ht="15.75" customHeight="1">
      <c r="A30" s="193"/>
      <c r="B30" s="193"/>
      <c r="C30" s="193"/>
      <c r="D30" s="193"/>
      <c r="E30" s="194"/>
      <c r="F30" s="185"/>
      <c r="G30" s="185"/>
      <c r="H30" s="185"/>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4">
    <mergeCell ref="A1:H1"/>
    <mergeCell ref="A2:H2"/>
    <mergeCell ref="A29:B29"/>
    <mergeCell ref="A4:D4"/>
  </mergeCells>
  <phoneticPr fontId="8" type="noConversion"/>
  <printOptions horizontalCentered="1"/>
  <pageMargins left="0.59055118110236227" right="0.59055118110236227" top="0.86614173228346458" bottom="0.86614173228346458" header="0.47244094488188981" footer="0.59055118110236227"/>
  <pageSetup paperSize="9" scale="9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P86"/>
  <sheetViews>
    <sheetView view="pageBreakPreview" zoomScaleNormal="100" zoomScaleSheetLayoutView="100" workbookViewId="0">
      <selection activeCell="E16" sqref="E16"/>
    </sheetView>
  </sheetViews>
  <sheetFormatPr defaultColWidth="9" defaultRowHeight="15.75" customHeight="1"/>
  <cols>
    <col min="1" max="1" width="8.375" style="2" customWidth="1"/>
    <col min="2" max="2" width="27.25" style="2" customWidth="1"/>
    <col min="3" max="3" width="19.125" style="2" customWidth="1"/>
    <col min="4" max="4" width="20.5" style="2" customWidth="1"/>
    <col min="5" max="5" width="19.125" style="2" customWidth="1"/>
    <col min="6" max="6" width="18.375" style="2" customWidth="1"/>
    <col min="7" max="16384" width="9" style="2"/>
  </cols>
  <sheetData>
    <row r="1" spans="1:16" s="15" customFormat="1" ht="30" customHeight="1">
      <c r="A1" s="519" t="s">
        <v>180</v>
      </c>
      <c r="B1" s="519"/>
      <c r="C1" s="519"/>
      <c r="D1" s="519"/>
      <c r="E1" s="519"/>
      <c r="F1" s="519"/>
    </row>
    <row r="2" spans="1:16" s="92" customFormat="1" ht="16.5" customHeight="1">
      <c r="A2" s="518" t="str">
        <f>公用信息!A8</f>
        <v>评估基准日：2018年11月30日</v>
      </c>
      <c r="B2" s="518"/>
      <c r="C2" s="518"/>
      <c r="D2" s="518"/>
      <c r="E2" s="518"/>
      <c r="F2" s="518"/>
      <c r="G2" s="90"/>
      <c r="H2" s="90"/>
      <c r="I2" s="90"/>
      <c r="J2" s="90"/>
      <c r="K2" s="90"/>
      <c r="L2" s="90"/>
      <c r="M2" s="90"/>
      <c r="N2" s="90"/>
      <c r="O2" s="90"/>
    </row>
    <row r="3" spans="1:16" s="92" customFormat="1" ht="16.5" customHeight="1">
      <c r="A3" s="91"/>
      <c r="B3" s="91"/>
      <c r="C3" s="91"/>
      <c r="D3" s="91"/>
      <c r="E3" s="91"/>
      <c r="F3" s="154" t="s">
        <v>392</v>
      </c>
      <c r="G3" s="90"/>
      <c r="H3" s="90"/>
      <c r="I3" s="90"/>
      <c r="J3" s="90"/>
      <c r="K3" s="90"/>
      <c r="L3" s="90"/>
      <c r="M3" s="90"/>
      <c r="N3" s="90"/>
      <c r="O3" s="90"/>
    </row>
    <row r="4" spans="1:16" s="92" customFormat="1" ht="16.5" customHeight="1">
      <c r="A4" s="540" t="str">
        <f>公用信息!A5</f>
        <v>被评估单位：中国劳动关系学院</v>
      </c>
      <c r="B4" s="540"/>
      <c r="C4" s="540"/>
      <c r="D4" s="90"/>
      <c r="E4" s="90"/>
      <c r="F4" s="158" t="s">
        <v>291</v>
      </c>
      <c r="G4" s="90"/>
      <c r="H4" s="90"/>
      <c r="I4" s="90"/>
      <c r="J4" s="90"/>
      <c r="K4" s="90"/>
      <c r="L4" s="90"/>
      <c r="M4" s="90"/>
      <c r="N4" s="90"/>
      <c r="O4" s="90"/>
    </row>
    <row r="5" spans="1:16" s="93" customFormat="1" ht="16.5" customHeight="1">
      <c r="A5" s="209" t="s">
        <v>356</v>
      </c>
      <c r="B5" s="209" t="s">
        <v>247</v>
      </c>
      <c r="C5" s="209" t="s">
        <v>51</v>
      </c>
      <c r="D5" s="209" t="s">
        <v>52</v>
      </c>
      <c r="E5" s="215" t="s">
        <v>321</v>
      </c>
      <c r="F5" s="209" t="s">
        <v>357</v>
      </c>
      <c r="G5" s="245"/>
      <c r="H5" s="245"/>
      <c r="I5" s="245"/>
      <c r="J5" s="245"/>
      <c r="K5" s="245"/>
      <c r="L5" s="245"/>
      <c r="M5" s="245"/>
      <c r="N5" s="245"/>
      <c r="O5" s="245"/>
      <c r="P5" s="266"/>
    </row>
    <row r="6" spans="1:16" s="92" customFormat="1" ht="16.5" customHeight="1">
      <c r="A6" s="209" t="s">
        <v>393</v>
      </c>
      <c r="B6" s="213" t="s">
        <v>29</v>
      </c>
      <c r="C6" s="329">
        <f>'5-1短期借款'!H28</f>
        <v>0</v>
      </c>
      <c r="D6" s="329">
        <f>'5-1短期借款'!J28</f>
        <v>0</v>
      </c>
      <c r="E6" s="328">
        <f>D6-C6</f>
        <v>0</v>
      </c>
      <c r="F6" s="334" t="str">
        <f>IF(C6=0,"",E6/C6*100)</f>
        <v/>
      </c>
      <c r="G6" s="179"/>
      <c r="H6" s="179"/>
      <c r="I6" s="179"/>
      <c r="J6" s="179"/>
      <c r="K6" s="179"/>
      <c r="L6" s="179"/>
      <c r="M6" s="179"/>
      <c r="N6" s="179"/>
      <c r="O6" s="179"/>
      <c r="P6" s="196"/>
    </row>
    <row r="7" spans="1:16" s="92" customFormat="1" ht="16.5" customHeight="1">
      <c r="A7" s="209" t="s">
        <v>235</v>
      </c>
      <c r="B7" s="213" t="s">
        <v>250</v>
      </c>
      <c r="C7" s="329">
        <f>'5-2交易性金融负债'!E29</f>
        <v>0</v>
      </c>
      <c r="D7" s="329">
        <f>'5-2交易性金融负债'!F29</f>
        <v>0</v>
      </c>
      <c r="E7" s="328">
        <f t="shared" ref="E7:E27" si="0">D7-C7</f>
        <v>0</v>
      </c>
      <c r="F7" s="334" t="str">
        <f t="shared" ref="F7:F27" si="1">IF(C7=0,"",E7/C7*100)</f>
        <v/>
      </c>
      <c r="G7" s="179"/>
      <c r="H7" s="179"/>
      <c r="I7" s="179"/>
      <c r="J7" s="179"/>
      <c r="K7" s="179"/>
      <c r="L7" s="179"/>
      <c r="M7" s="179"/>
      <c r="N7" s="179"/>
      <c r="O7" s="179"/>
      <c r="P7" s="196"/>
    </row>
    <row r="8" spans="1:16" s="92" customFormat="1" ht="16.5" customHeight="1">
      <c r="A8" s="209" t="s">
        <v>236</v>
      </c>
      <c r="B8" s="213" t="s">
        <v>30</v>
      </c>
      <c r="C8" s="329">
        <f>'5-3应付票据'!F31</f>
        <v>0</v>
      </c>
      <c r="D8" s="329">
        <f>'5-3应付票据'!G31</f>
        <v>0</v>
      </c>
      <c r="E8" s="328">
        <f t="shared" si="0"/>
        <v>0</v>
      </c>
      <c r="F8" s="334" t="str">
        <f t="shared" si="1"/>
        <v/>
      </c>
      <c r="G8" s="179"/>
      <c r="H8" s="179"/>
      <c r="I8" s="179"/>
      <c r="J8" s="179"/>
      <c r="K8" s="179"/>
      <c r="L8" s="179"/>
      <c r="M8" s="179"/>
      <c r="N8" s="179"/>
      <c r="O8" s="179"/>
      <c r="P8" s="196"/>
    </row>
    <row r="9" spans="1:16" s="92" customFormat="1" ht="16.5" customHeight="1">
      <c r="A9" s="209" t="s">
        <v>237</v>
      </c>
      <c r="B9" s="213" t="s">
        <v>54</v>
      </c>
      <c r="C9" s="329">
        <f>'5-4应付账款'!E28</f>
        <v>0</v>
      </c>
      <c r="D9" s="329">
        <f>'5-4应付账款'!F28</f>
        <v>0</v>
      </c>
      <c r="E9" s="328">
        <f t="shared" si="0"/>
        <v>0</v>
      </c>
      <c r="F9" s="334" t="str">
        <f t="shared" si="1"/>
        <v/>
      </c>
      <c r="G9" s="179"/>
      <c r="H9" s="179"/>
      <c r="I9" s="179"/>
      <c r="J9" s="179"/>
      <c r="K9" s="179"/>
      <c r="L9" s="179"/>
      <c r="M9" s="179"/>
      <c r="N9" s="179"/>
      <c r="O9" s="179"/>
      <c r="P9" s="196"/>
    </row>
    <row r="10" spans="1:16" s="92" customFormat="1" ht="16.5" customHeight="1">
      <c r="A10" s="209" t="s">
        <v>238</v>
      </c>
      <c r="B10" s="213" t="s">
        <v>59</v>
      </c>
      <c r="C10" s="329">
        <f>'5-5预收款项'!E28</f>
        <v>0</v>
      </c>
      <c r="D10" s="329">
        <f>'5-5预收款项'!F28</f>
        <v>0</v>
      </c>
      <c r="E10" s="328">
        <f t="shared" si="0"/>
        <v>0</v>
      </c>
      <c r="F10" s="334" t="str">
        <f t="shared" si="1"/>
        <v/>
      </c>
      <c r="G10" s="179"/>
      <c r="H10" s="179"/>
      <c r="I10" s="179"/>
      <c r="J10" s="179"/>
      <c r="K10" s="179"/>
      <c r="L10" s="179"/>
      <c r="M10" s="179"/>
      <c r="N10" s="179"/>
      <c r="O10" s="179"/>
      <c r="P10" s="196"/>
    </row>
    <row r="11" spans="1:16" s="92" customFormat="1" ht="16.5" customHeight="1">
      <c r="A11" s="209" t="s">
        <v>239</v>
      </c>
      <c r="B11" s="213" t="s">
        <v>251</v>
      </c>
      <c r="C11" s="329">
        <f>'5-6职工薪酬'!D26</f>
        <v>0</v>
      </c>
      <c r="D11" s="329">
        <f>'5-6职工薪酬'!E26</f>
        <v>0</v>
      </c>
      <c r="E11" s="328">
        <f t="shared" si="0"/>
        <v>0</v>
      </c>
      <c r="F11" s="334" t="str">
        <f t="shared" si="1"/>
        <v/>
      </c>
      <c r="G11" s="179"/>
      <c r="H11" s="179"/>
      <c r="I11" s="179"/>
      <c r="J11" s="179"/>
      <c r="K11" s="179"/>
      <c r="L11" s="179"/>
      <c r="M11" s="179"/>
      <c r="N11" s="179"/>
      <c r="O11" s="179"/>
      <c r="P11" s="196"/>
    </row>
    <row r="12" spans="1:16" s="92" customFormat="1" ht="16.5" customHeight="1">
      <c r="A12" s="209" t="s">
        <v>240</v>
      </c>
      <c r="B12" s="213" t="s">
        <v>79</v>
      </c>
      <c r="C12" s="329">
        <f>'5-7应交税费'!E27</f>
        <v>0</v>
      </c>
      <c r="D12" s="329">
        <f>'5-7应交税费'!F27</f>
        <v>0</v>
      </c>
      <c r="E12" s="328">
        <f t="shared" si="0"/>
        <v>0</v>
      </c>
      <c r="F12" s="334" t="str">
        <f t="shared" si="1"/>
        <v/>
      </c>
      <c r="G12" s="179"/>
      <c r="H12" s="179"/>
      <c r="I12" s="179"/>
      <c r="J12" s="179"/>
      <c r="K12" s="179"/>
      <c r="L12" s="179"/>
      <c r="M12" s="179"/>
      <c r="N12" s="179"/>
      <c r="O12" s="179"/>
      <c r="P12" s="196"/>
    </row>
    <row r="13" spans="1:16" s="92" customFormat="1" ht="16.5" customHeight="1">
      <c r="A13" s="209" t="s">
        <v>241</v>
      </c>
      <c r="B13" s="213" t="s">
        <v>80</v>
      </c>
      <c r="C13" s="329">
        <f>'5-8应付利息'!G27</f>
        <v>0</v>
      </c>
      <c r="D13" s="329">
        <f>'5-8应付利息'!H27</f>
        <v>0</v>
      </c>
      <c r="E13" s="328">
        <f t="shared" si="0"/>
        <v>0</v>
      </c>
      <c r="F13" s="334" t="str">
        <f t="shared" si="1"/>
        <v/>
      </c>
      <c r="G13" s="179"/>
      <c r="H13" s="179"/>
      <c r="I13" s="179"/>
      <c r="J13" s="179"/>
      <c r="K13" s="179"/>
      <c r="L13" s="179"/>
      <c r="M13" s="179"/>
      <c r="N13" s="179"/>
      <c r="O13" s="179"/>
      <c r="P13" s="196"/>
    </row>
    <row r="14" spans="1:16" s="92" customFormat="1" ht="16.5" customHeight="1">
      <c r="A14" s="209" t="s">
        <v>242</v>
      </c>
      <c r="B14" s="213" t="s">
        <v>84</v>
      </c>
      <c r="C14" s="329">
        <f>'5-9应付股利（利润）'!E27</f>
        <v>0</v>
      </c>
      <c r="D14" s="329">
        <f>'5-9应付股利（利润）'!F27</f>
        <v>0</v>
      </c>
      <c r="E14" s="328">
        <f t="shared" si="0"/>
        <v>0</v>
      </c>
      <c r="F14" s="334" t="str">
        <f t="shared" si="1"/>
        <v/>
      </c>
      <c r="G14" s="179"/>
      <c r="H14" s="179"/>
      <c r="I14" s="179"/>
      <c r="J14" s="179"/>
      <c r="K14" s="179"/>
      <c r="L14" s="179"/>
      <c r="M14" s="179"/>
      <c r="N14" s="179"/>
      <c r="O14" s="179"/>
      <c r="P14" s="196"/>
    </row>
    <row r="15" spans="1:16" s="92" customFormat="1" ht="16.5" customHeight="1">
      <c r="A15" s="209" t="s">
        <v>243</v>
      </c>
      <c r="B15" s="213" t="s">
        <v>81</v>
      </c>
      <c r="C15" s="329">
        <f>'5-10其他应付款'!E29</f>
        <v>0</v>
      </c>
      <c r="D15" s="329">
        <f>'5-10其他应付款'!F29</f>
        <v>0</v>
      </c>
      <c r="E15" s="328">
        <f t="shared" si="0"/>
        <v>0</v>
      </c>
      <c r="F15" s="334" t="str">
        <f t="shared" si="1"/>
        <v/>
      </c>
      <c r="G15" s="179"/>
      <c r="H15" s="179"/>
      <c r="I15" s="179"/>
      <c r="J15" s="179"/>
      <c r="K15" s="179"/>
      <c r="L15" s="179"/>
      <c r="M15" s="179"/>
      <c r="N15" s="179"/>
      <c r="O15" s="179"/>
      <c r="P15" s="196"/>
    </row>
    <row r="16" spans="1:16" s="92" customFormat="1" ht="16.5" customHeight="1">
      <c r="A16" s="209" t="s">
        <v>244</v>
      </c>
      <c r="B16" s="213" t="s">
        <v>82</v>
      </c>
      <c r="C16" s="329">
        <f>'5-11一年到期非流动负债'!F29</f>
        <v>0</v>
      </c>
      <c r="D16" s="329">
        <f>'5-11一年到期非流动负债'!G29</f>
        <v>0</v>
      </c>
      <c r="E16" s="328">
        <f t="shared" si="0"/>
        <v>0</v>
      </c>
      <c r="F16" s="334" t="str">
        <f t="shared" si="1"/>
        <v/>
      </c>
      <c r="G16" s="179"/>
      <c r="H16" s="179"/>
      <c r="I16" s="179"/>
      <c r="J16" s="179"/>
      <c r="K16" s="179"/>
      <c r="L16" s="179"/>
      <c r="M16" s="179"/>
      <c r="N16" s="179"/>
      <c r="O16" s="179"/>
      <c r="P16" s="196"/>
    </row>
    <row r="17" spans="1:16" s="92" customFormat="1" ht="16.5" customHeight="1">
      <c r="A17" s="209" t="s">
        <v>245</v>
      </c>
      <c r="B17" s="213" t="s">
        <v>83</v>
      </c>
      <c r="C17" s="329">
        <f>'5-12其他流动负债'!E26</f>
        <v>0</v>
      </c>
      <c r="D17" s="329">
        <f>'5-12其他流动负债'!F26</f>
        <v>0</v>
      </c>
      <c r="E17" s="328">
        <f t="shared" si="0"/>
        <v>0</v>
      </c>
      <c r="F17" s="334" t="str">
        <f t="shared" si="1"/>
        <v/>
      </c>
      <c r="G17" s="179"/>
      <c r="H17" s="179"/>
      <c r="I17" s="179"/>
      <c r="J17" s="179"/>
      <c r="K17" s="179"/>
      <c r="L17" s="179"/>
      <c r="M17" s="179"/>
      <c r="N17" s="179"/>
      <c r="O17" s="179"/>
      <c r="P17" s="196"/>
    </row>
    <row r="18" spans="1:16" s="92" customFormat="1" ht="16.5" customHeight="1">
      <c r="A18" s="176"/>
      <c r="B18" s="213"/>
      <c r="C18" s="329"/>
      <c r="D18" s="328"/>
      <c r="E18" s="328"/>
      <c r="F18" s="334" t="str">
        <f t="shared" si="1"/>
        <v/>
      </c>
      <c r="G18" s="179"/>
      <c r="H18" s="179"/>
      <c r="I18" s="179"/>
      <c r="J18" s="179"/>
      <c r="K18" s="179"/>
      <c r="L18" s="179"/>
      <c r="M18" s="179"/>
      <c r="N18" s="179"/>
      <c r="O18" s="179"/>
      <c r="P18" s="196"/>
    </row>
    <row r="19" spans="1:16" s="92" customFormat="1" ht="16.5" customHeight="1">
      <c r="A19" s="176"/>
      <c r="B19" s="213"/>
      <c r="C19" s="329"/>
      <c r="D19" s="328"/>
      <c r="E19" s="328"/>
      <c r="F19" s="334" t="str">
        <f t="shared" si="1"/>
        <v/>
      </c>
      <c r="G19" s="179"/>
      <c r="H19" s="179"/>
      <c r="I19" s="179"/>
      <c r="J19" s="179"/>
      <c r="K19" s="179"/>
      <c r="L19" s="179"/>
      <c r="M19" s="179"/>
      <c r="N19" s="179"/>
      <c r="O19" s="179"/>
      <c r="P19" s="196"/>
    </row>
    <row r="20" spans="1:16" s="92" customFormat="1" ht="16.5" customHeight="1">
      <c r="A20" s="176"/>
      <c r="B20" s="213"/>
      <c r="C20" s="329"/>
      <c r="D20" s="328"/>
      <c r="E20" s="328"/>
      <c r="F20" s="334" t="str">
        <f t="shared" si="1"/>
        <v/>
      </c>
      <c r="G20" s="179"/>
      <c r="H20" s="179"/>
      <c r="I20" s="179"/>
      <c r="J20" s="179"/>
      <c r="K20" s="179"/>
      <c r="L20" s="179"/>
      <c r="M20" s="179"/>
      <c r="N20" s="179"/>
      <c r="O20" s="179"/>
      <c r="P20" s="196"/>
    </row>
    <row r="21" spans="1:16" s="92" customFormat="1" ht="16.5" customHeight="1">
      <c r="A21" s="176"/>
      <c r="B21" s="213"/>
      <c r="C21" s="329"/>
      <c r="D21" s="328"/>
      <c r="E21" s="328"/>
      <c r="F21" s="334" t="str">
        <f t="shared" si="1"/>
        <v/>
      </c>
      <c r="G21" s="179"/>
      <c r="H21" s="179"/>
      <c r="I21" s="179"/>
      <c r="J21" s="179"/>
      <c r="K21" s="179"/>
      <c r="L21" s="179"/>
      <c r="M21" s="179"/>
      <c r="N21" s="179"/>
      <c r="O21" s="179"/>
      <c r="P21" s="196"/>
    </row>
    <row r="22" spans="1:16" s="92" customFormat="1" ht="16.5" customHeight="1">
      <c r="A22" s="176"/>
      <c r="B22" s="213"/>
      <c r="C22" s="329"/>
      <c r="D22" s="328"/>
      <c r="E22" s="328"/>
      <c r="F22" s="334" t="str">
        <f t="shared" si="1"/>
        <v/>
      </c>
      <c r="G22" s="179"/>
      <c r="H22" s="179"/>
      <c r="I22" s="179"/>
      <c r="J22" s="179"/>
      <c r="K22" s="179"/>
      <c r="L22" s="179"/>
      <c r="M22" s="179"/>
      <c r="N22" s="179"/>
      <c r="O22" s="179"/>
      <c r="P22" s="196"/>
    </row>
    <row r="23" spans="1:16" s="92" customFormat="1" ht="16.5" customHeight="1">
      <c r="A23" s="176"/>
      <c r="B23" s="213"/>
      <c r="C23" s="329"/>
      <c r="D23" s="328"/>
      <c r="E23" s="328"/>
      <c r="F23" s="334" t="str">
        <f t="shared" si="1"/>
        <v/>
      </c>
      <c r="G23" s="179"/>
      <c r="H23" s="179"/>
      <c r="I23" s="179"/>
      <c r="J23" s="179"/>
      <c r="K23" s="179"/>
      <c r="L23" s="179"/>
      <c r="M23" s="179"/>
      <c r="N23" s="179"/>
      <c r="O23" s="179"/>
      <c r="P23" s="196"/>
    </row>
    <row r="24" spans="1:16" s="92" customFormat="1" ht="16.5" customHeight="1">
      <c r="A24" s="176"/>
      <c r="B24" s="213"/>
      <c r="C24" s="329"/>
      <c r="D24" s="328"/>
      <c r="E24" s="328"/>
      <c r="F24" s="334" t="str">
        <f t="shared" si="1"/>
        <v/>
      </c>
      <c r="G24" s="179"/>
      <c r="H24" s="179"/>
      <c r="I24" s="179"/>
      <c r="J24" s="179"/>
      <c r="K24" s="179"/>
      <c r="L24" s="179"/>
      <c r="M24" s="179"/>
      <c r="N24" s="179"/>
      <c r="O24" s="179"/>
      <c r="P24" s="196"/>
    </row>
    <row r="25" spans="1:16" s="92" customFormat="1" ht="16.5" customHeight="1">
      <c r="A25" s="209"/>
      <c r="B25" s="214"/>
      <c r="C25" s="329"/>
      <c r="D25" s="328"/>
      <c r="E25" s="328"/>
      <c r="F25" s="334" t="str">
        <f t="shared" si="1"/>
        <v/>
      </c>
      <c r="G25" s="179"/>
      <c r="H25" s="179"/>
      <c r="I25" s="179"/>
      <c r="J25" s="179"/>
      <c r="K25" s="179"/>
      <c r="L25" s="179"/>
      <c r="M25" s="179"/>
      <c r="N25" s="179"/>
      <c r="O25" s="179"/>
      <c r="P25" s="196"/>
    </row>
    <row r="26" spans="1:16" s="92" customFormat="1" ht="16.5" customHeight="1">
      <c r="A26" s="209"/>
      <c r="B26" s="214"/>
      <c r="C26" s="329"/>
      <c r="D26" s="328"/>
      <c r="E26" s="328"/>
      <c r="F26" s="334" t="str">
        <f t="shared" si="1"/>
        <v/>
      </c>
      <c r="G26" s="179"/>
      <c r="H26" s="179"/>
      <c r="I26" s="179"/>
      <c r="J26" s="179"/>
      <c r="K26" s="179"/>
      <c r="L26" s="179"/>
      <c r="M26" s="179"/>
      <c r="N26" s="179"/>
      <c r="O26" s="179"/>
      <c r="P26" s="196"/>
    </row>
    <row r="27" spans="1:16" s="92" customFormat="1" ht="16.5" customHeight="1">
      <c r="A27" s="543" t="s">
        <v>252</v>
      </c>
      <c r="B27" s="544"/>
      <c r="C27" s="329">
        <f>SUM(C6:C26)</f>
        <v>0</v>
      </c>
      <c r="D27" s="329">
        <f>SUM(D6:D26)</f>
        <v>0</v>
      </c>
      <c r="E27" s="328">
        <f t="shared" si="0"/>
        <v>0</v>
      </c>
      <c r="F27" s="334" t="str">
        <f t="shared" si="1"/>
        <v/>
      </c>
      <c r="G27" s="179"/>
      <c r="H27" s="179"/>
      <c r="I27" s="179"/>
      <c r="J27" s="179"/>
      <c r="K27" s="179"/>
      <c r="L27" s="179"/>
      <c r="M27" s="179"/>
      <c r="N27" s="179"/>
      <c r="O27" s="179"/>
      <c r="P27" s="196"/>
    </row>
    <row r="28" spans="1:16" s="92" customFormat="1" ht="15.75" customHeight="1">
      <c r="A28" s="195"/>
      <c r="B28" s="179"/>
      <c r="C28" s="179"/>
      <c r="D28" s="179"/>
      <c r="E28" s="179"/>
      <c r="F28" s="101" t="s">
        <v>810</v>
      </c>
      <c r="G28" s="179"/>
      <c r="H28" s="179"/>
      <c r="I28" s="179"/>
      <c r="J28" s="179"/>
      <c r="K28" s="179"/>
      <c r="L28" s="179"/>
      <c r="M28" s="179"/>
      <c r="N28" s="179"/>
      <c r="O28" s="179"/>
      <c r="P28" s="19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F1"/>
    <mergeCell ref="A2:F2"/>
    <mergeCell ref="A4:C4"/>
    <mergeCell ref="A27:B27"/>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P87"/>
  <sheetViews>
    <sheetView view="pageBreakPreview" zoomScaleNormal="100" zoomScaleSheetLayoutView="100" workbookViewId="0">
      <selection activeCell="H28" sqref="H28"/>
    </sheetView>
  </sheetViews>
  <sheetFormatPr defaultColWidth="9" defaultRowHeight="15.75" customHeight="1"/>
  <cols>
    <col min="1" max="1" width="8.125" style="2" customWidth="1"/>
    <col min="2" max="2" width="27.75" style="2" customWidth="1"/>
    <col min="3" max="3" width="12.25" style="2" customWidth="1"/>
    <col min="4" max="4" width="12.75" style="2" customWidth="1"/>
    <col min="5" max="5" width="11.5" style="2" customWidth="1"/>
    <col min="6" max="6" width="8.75" style="2" customWidth="1"/>
    <col min="7" max="7" width="10.625" style="2" hidden="1" customWidth="1"/>
    <col min="8" max="8" width="18.625" style="2" customWidth="1"/>
    <col min="9" max="9" width="15.5" style="2" hidden="1" customWidth="1"/>
    <col min="10" max="10" width="19.5" style="2" customWidth="1"/>
    <col min="11" max="11" width="10.625" style="2" customWidth="1"/>
    <col min="12" max="16384" width="9" style="2"/>
  </cols>
  <sheetData>
    <row r="1" spans="1:16" s="15" customFormat="1" ht="30" customHeight="1">
      <c r="A1" s="519" t="s">
        <v>179</v>
      </c>
      <c r="B1" s="519"/>
      <c r="C1" s="519"/>
      <c r="D1" s="519"/>
      <c r="E1" s="519"/>
      <c r="F1" s="519"/>
      <c r="G1" s="519"/>
      <c r="H1" s="519"/>
      <c r="I1" s="519"/>
      <c r="J1" s="519"/>
      <c r="K1" s="519"/>
    </row>
    <row r="2" spans="1:16" s="92" customFormat="1" ht="16.5" customHeight="1">
      <c r="A2" s="518" t="str">
        <f>公用信息!A8</f>
        <v>评估基准日：2018年11月30日</v>
      </c>
      <c r="B2" s="518"/>
      <c r="C2" s="518"/>
      <c r="D2" s="518"/>
      <c r="E2" s="518"/>
      <c r="F2" s="518"/>
      <c r="G2" s="518"/>
      <c r="H2" s="537"/>
      <c r="I2" s="537"/>
      <c r="J2" s="537"/>
      <c r="K2" s="537"/>
      <c r="L2" s="90"/>
      <c r="M2" s="90"/>
      <c r="N2" s="90"/>
      <c r="O2" s="90"/>
    </row>
    <row r="3" spans="1:16" s="92" customFormat="1" ht="17.25" customHeight="1">
      <c r="A3" s="91"/>
      <c r="B3" s="91"/>
      <c r="C3" s="91"/>
      <c r="D3" s="91"/>
      <c r="E3" s="91"/>
      <c r="F3" s="91"/>
      <c r="G3" s="91"/>
      <c r="H3" s="157"/>
      <c r="I3" s="157"/>
      <c r="J3" s="157"/>
      <c r="K3" s="155" t="s">
        <v>391</v>
      </c>
      <c r="L3" s="90"/>
      <c r="M3" s="90"/>
      <c r="N3" s="90"/>
      <c r="O3" s="90"/>
    </row>
    <row r="4" spans="1:16" s="92" customFormat="1" ht="17.25" customHeight="1">
      <c r="A4" s="89" t="str">
        <f>公用信息!A5</f>
        <v>被评估单位：中国劳动关系学院</v>
      </c>
      <c r="B4" s="90"/>
      <c r="C4" s="90"/>
      <c r="D4" s="90"/>
      <c r="E4" s="90"/>
      <c r="F4" s="90"/>
      <c r="G4" s="90"/>
      <c r="H4" s="90"/>
      <c r="I4" s="90"/>
      <c r="J4" s="90"/>
      <c r="K4" s="156" t="s">
        <v>291</v>
      </c>
      <c r="L4" s="90"/>
      <c r="M4" s="90"/>
      <c r="N4" s="90"/>
      <c r="O4" s="90"/>
    </row>
    <row r="5" spans="1:16" s="93" customFormat="1" ht="17.25" customHeight="1">
      <c r="A5" s="176" t="s">
        <v>36</v>
      </c>
      <c r="B5" s="176" t="s">
        <v>351</v>
      </c>
      <c r="C5" s="176" t="s">
        <v>50</v>
      </c>
      <c r="D5" s="176" t="s">
        <v>349</v>
      </c>
      <c r="E5" s="176" t="s">
        <v>826</v>
      </c>
      <c r="F5" s="176" t="s">
        <v>352</v>
      </c>
      <c r="G5" s="176" t="s">
        <v>353</v>
      </c>
      <c r="H5" s="192" t="s">
        <v>51</v>
      </c>
      <c r="I5" s="176" t="s">
        <v>354</v>
      </c>
      <c r="J5" s="176" t="s">
        <v>52</v>
      </c>
      <c r="K5" s="176" t="s">
        <v>331</v>
      </c>
      <c r="L5" s="245"/>
      <c r="M5" s="245"/>
      <c r="N5" s="245"/>
      <c r="O5" s="245"/>
      <c r="P5" s="266"/>
    </row>
    <row r="6" spans="1:16" s="92" customFormat="1" ht="17.25" customHeight="1">
      <c r="A6" s="176"/>
      <c r="B6" s="188"/>
      <c r="C6" s="189"/>
      <c r="D6" s="189"/>
      <c r="E6" s="189"/>
      <c r="F6" s="176"/>
      <c r="G6" s="284"/>
      <c r="H6" s="328"/>
      <c r="I6" s="328"/>
      <c r="J6" s="328"/>
      <c r="K6" s="191"/>
      <c r="L6" s="179"/>
      <c r="M6" s="179"/>
      <c r="N6" s="179"/>
      <c r="O6" s="179"/>
      <c r="P6" s="196"/>
    </row>
    <row r="7" spans="1:16" s="92" customFormat="1" ht="17.25" customHeight="1">
      <c r="A7" s="176"/>
      <c r="B7" s="188"/>
      <c r="C7" s="189"/>
      <c r="D7" s="189"/>
      <c r="E7" s="176"/>
      <c r="F7" s="176"/>
      <c r="G7" s="284"/>
      <c r="H7" s="328"/>
      <c r="I7" s="328"/>
      <c r="J7" s="328"/>
      <c r="K7" s="191"/>
      <c r="L7" s="179"/>
      <c r="M7" s="179"/>
      <c r="N7" s="179"/>
      <c r="O7" s="179"/>
      <c r="P7" s="196"/>
    </row>
    <row r="8" spans="1:16" s="92" customFormat="1" ht="17.25" customHeight="1">
      <c r="A8" s="176"/>
      <c r="B8" s="188"/>
      <c r="C8" s="189"/>
      <c r="D8" s="189"/>
      <c r="E8" s="176"/>
      <c r="F8" s="176"/>
      <c r="G8" s="284"/>
      <c r="H8" s="328"/>
      <c r="I8" s="328"/>
      <c r="J8" s="328"/>
      <c r="K8" s="191"/>
      <c r="L8" s="179"/>
      <c r="M8" s="179"/>
      <c r="N8" s="179"/>
      <c r="O8" s="179"/>
      <c r="P8" s="196"/>
    </row>
    <row r="9" spans="1:16" s="92" customFormat="1" ht="17.25" customHeight="1">
      <c r="A9" s="176"/>
      <c r="B9" s="188"/>
      <c r="C9" s="189"/>
      <c r="D9" s="189"/>
      <c r="E9" s="176"/>
      <c r="F9" s="176"/>
      <c r="G9" s="284"/>
      <c r="H9" s="328"/>
      <c r="I9" s="328"/>
      <c r="J9" s="328"/>
      <c r="K9" s="191"/>
      <c r="L9" s="179"/>
      <c r="M9" s="179"/>
      <c r="N9" s="179"/>
      <c r="O9" s="179"/>
      <c r="P9" s="196"/>
    </row>
    <row r="10" spans="1:16" s="92" customFormat="1" ht="17.25" customHeight="1">
      <c r="A10" s="176"/>
      <c r="B10" s="188"/>
      <c r="C10" s="189"/>
      <c r="D10" s="189"/>
      <c r="E10" s="176"/>
      <c r="F10" s="176"/>
      <c r="G10" s="284"/>
      <c r="H10" s="328"/>
      <c r="I10" s="328"/>
      <c r="J10" s="328"/>
      <c r="K10" s="191"/>
      <c r="L10" s="179"/>
      <c r="M10" s="179"/>
      <c r="N10" s="179"/>
      <c r="O10" s="179"/>
      <c r="P10" s="196"/>
    </row>
    <row r="11" spans="1:16" s="92" customFormat="1" ht="17.25" customHeight="1">
      <c r="A11" s="176"/>
      <c r="B11" s="188"/>
      <c r="C11" s="189"/>
      <c r="D11" s="189"/>
      <c r="E11" s="176"/>
      <c r="F11" s="176"/>
      <c r="G11" s="284"/>
      <c r="H11" s="328"/>
      <c r="I11" s="328"/>
      <c r="J11" s="328"/>
      <c r="K11" s="191"/>
      <c r="L11" s="179"/>
      <c r="M11" s="179"/>
      <c r="N11" s="179"/>
      <c r="O11" s="179"/>
      <c r="P11" s="196"/>
    </row>
    <row r="12" spans="1:16" s="92" customFormat="1" ht="17.25" customHeight="1">
      <c r="A12" s="176"/>
      <c r="B12" s="188"/>
      <c r="C12" s="189"/>
      <c r="D12" s="189"/>
      <c r="E12" s="176"/>
      <c r="F12" s="176"/>
      <c r="G12" s="284"/>
      <c r="H12" s="328"/>
      <c r="I12" s="328"/>
      <c r="J12" s="328"/>
      <c r="K12" s="191"/>
      <c r="L12" s="179"/>
      <c r="M12" s="179"/>
      <c r="N12" s="179"/>
      <c r="O12" s="179"/>
      <c r="P12" s="196"/>
    </row>
    <row r="13" spans="1:16" s="92" customFormat="1" ht="17.25" customHeight="1">
      <c r="A13" s="176"/>
      <c r="B13" s="188"/>
      <c r="C13" s="189"/>
      <c r="D13" s="189"/>
      <c r="E13" s="176"/>
      <c r="F13" s="176"/>
      <c r="G13" s="284"/>
      <c r="H13" s="328"/>
      <c r="I13" s="328"/>
      <c r="J13" s="328"/>
      <c r="K13" s="191"/>
      <c r="L13" s="179"/>
      <c r="M13" s="179"/>
      <c r="N13" s="179"/>
      <c r="O13" s="179"/>
      <c r="P13" s="196"/>
    </row>
    <row r="14" spans="1:16" s="92" customFormat="1" ht="17.25" customHeight="1">
      <c r="A14" s="176"/>
      <c r="B14" s="188"/>
      <c r="C14" s="189"/>
      <c r="D14" s="189"/>
      <c r="E14" s="176"/>
      <c r="F14" s="176"/>
      <c r="G14" s="284"/>
      <c r="H14" s="328"/>
      <c r="I14" s="328"/>
      <c r="J14" s="328"/>
      <c r="K14" s="191"/>
      <c r="L14" s="179"/>
      <c r="M14" s="179"/>
      <c r="N14" s="179"/>
      <c r="O14" s="179"/>
      <c r="P14" s="196"/>
    </row>
    <row r="15" spans="1:16" s="92" customFormat="1" ht="17.25" customHeight="1">
      <c r="A15" s="176"/>
      <c r="B15" s="188"/>
      <c r="C15" s="189"/>
      <c r="D15" s="189"/>
      <c r="E15" s="176"/>
      <c r="F15" s="176"/>
      <c r="G15" s="284"/>
      <c r="H15" s="328"/>
      <c r="I15" s="328"/>
      <c r="J15" s="328"/>
      <c r="K15" s="191"/>
      <c r="L15" s="179"/>
      <c r="M15" s="179"/>
      <c r="N15" s="179"/>
      <c r="O15" s="179"/>
      <c r="P15" s="196"/>
    </row>
    <row r="16" spans="1:16" s="92" customFormat="1" ht="17.25" customHeight="1">
      <c r="A16" s="176"/>
      <c r="B16" s="188"/>
      <c r="C16" s="189"/>
      <c r="D16" s="189"/>
      <c r="E16" s="176"/>
      <c r="F16" s="176"/>
      <c r="G16" s="284"/>
      <c r="H16" s="328"/>
      <c r="I16" s="328"/>
      <c r="J16" s="328"/>
      <c r="K16" s="191"/>
      <c r="L16" s="179"/>
      <c r="M16" s="179"/>
      <c r="N16" s="179"/>
      <c r="O16" s="179"/>
      <c r="P16" s="196"/>
    </row>
    <row r="17" spans="1:16" s="92" customFormat="1" ht="17.25" customHeight="1">
      <c r="A17" s="176"/>
      <c r="B17" s="188"/>
      <c r="C17" s="189"/>
      <c r="D17" s="189"/>
      <c r="E17" s="176"/>
      <c r="F17" s="176"/>
      <c r="G17" s="284"/>
      <c r="H17" s="328"/>
      <c r="I17" s="328"/>
      <c r="J17" s="328"/>
      <c r="K17" s="191"/>
      <c r="L17" s="179"/>
      <c r="M17" s="179"/>
      <c r="N17" s="179"/>
      <c r="O17" s="179"/>
      <c r="P17" s="196"/>
    </row>
    <row r="18" spans="1:16" s="92" customFormat="1" ht="17.25" customHeight="1">
      <c r="A18" s="176"/>
      <c r="B18" s="188"/>
      <c r="C18" s="189"/>
      <c r="D18" s="189"/>
      <c r="E18" s="176"/>
      <c r="F18" s="176"/>
      <c r="G18" s="284"/>
      <c r="H18" s="328"/>
      <c r="I18" s="328"/>
      <c r="J18" s="328"/>
      <c r="K18" s="191"/>
      <c r="L18" s="179"/>
      <c r="M18" s="179"/>
      <c r="N18" s="179"/>
      <c r="O18" s="179"/>
      <c r="P18" s="196"/>
    </row>
    <row r="19" spans="1:16" s="92" customFormat="1" ht="17.25" customHeight="1">
      <c r="A19" s="176"/>
      <c r="B19" s="188"/>
      <c r="C19" s="189"/>
      <c r="D19" s="189"/>
      <c r="E19" s="176"/>
      <c r="F19" s="176"/>
      <c r="G19" s="284"/>
      <c r="H19" s="328"/>
      <c r="I19" s="328"/>
      <c r="J19" s="328"/>
      <c r="K19" s="191"/>
      <c r="L19" s="179"/>
      <c r="M19" s="179"/>
      <c r="N19" s="179"/>
      <c r="O19" s="179"/>
      <c r="P19" s="196"/>
    </row>
    <row r="20" spans="1:16" s="92" customFormat="1" ht="17.25" customHeight="1">
      <c r="A20" s="176"/>
      <c r="B20" s="188"/>
      <c r="C20" s="189"/>
      <c r="D20" s="189"/>
      <c r="E20" s="176"/>
      <c r="F20" s="176"/>
      <c r="G20" s="284"/>
      <c r="H20" s="328"/>
      <c r="I20" s="328"/>
      <c r="J20" s="328"/>
      <c r="K20" s="191"/>
      <c r="L20" s="179"/>
      <c r="M20" s="179"/>
      <c r="N20" s="179"/>
      <c r="O20" s="179"/>
      <c r="P20" s="196"/>
    </row>
    <row r="21" spans="1:16" s="92" customFormat="1" ht="17.25" customHeight="1">
      <c r="A21" s="176"/>
      <c r="B21" s="188"/>
      <c r="C21" s="189"/>
      <c r="D21" s="189"/>
      <c r="E21" s="176"/>
      <c r="F21" s="176"/>
      <c r="G21" s="284"/>
      <c r="H21" s="328"/>
      <c r="I21" s="328"/>
      <c r="J21" s="328"/>
      <c r="K21" s="191"/>
      <c r="L21" s="179"/>
      <c r="M21" s="179"/>
      <c r="N21" s="179"/>
      <c r="O21" s="179"/>
      <c r="P21" s="196"/>
    </row>
    <row r="22" spans="1:16" s="92" customFormat="1" ht="17.25" customHeight="1">
      <c r="A22" s="176"/>
      <c r="B22" s="188"/>
      <c r="C22" s="189"/>
      <c r="D22" s="189"/>
      <c r="E22" s="176"/>
      <c r="F22" s="176"/>
      <c r="G22" s="284"/>
      <c r="H22" s="328"/>
      <c r="I22" s="328"/>
      <c r="J22" s="328"/>
      <c r="K22" s="191"/>
      <c r="L22" s="179"/>
      <c r="M22" s="179"/>
      <c r="N22" s="179"/>
      <c r="O22" s="179"/>
      <c r="P22" s="196"/>
    </row>
    <row r="23" spans="1:16" s="92" customFormat="1" ht="17.25" customHeight="1">
      <c r="A23" s="176"/>
      <c r="B23" s="188"/>
      <c r="C23" s="189"/>
      <c r="D23" s="189"/>
      <c r="E23" s="176"/>
      <c r="F23" s="176"/>
      <c r="G23" s="284"/>
      <c r="H23" s="328"/>
      <c r="I23" s="328"/>
      <c r="J23" s="328"/>
      <c r="K23" s="191"/>
      <c r="L23" s="179"/>
      <c r="M23" s="179"/>
      <c r="N23" s="179"/>
      <c r="O23" s="179"/>
      <c r="P23" s="196"/>
    </row>
    <row r="24" spans="1:16" s="92" customFormat="1" ht="17.25" customHeight="1">
      <c r="A24" s="176"/>
      <c r="B24" s="188"/>
      <c r="C24" s="189"/>
      <c r="D24" s="189"/>
      <c r="E24" s="176"/>
      <c r="F24" s="176"/>
      <c r="G24" s="284"/>
      <c r="H24" s="328"/>
      <c r="I24" s="328"/>
      <c r="J24" s="328"/>
      <c r="K24" s="191"/>
      <c r="L24" s="179"/>
      <c r="M24" s="179"/>
      <c r="N24" s="179"/>
      <c r="O24" s="179"/>
      <c r="P24" s="196"/>
    </row>
    <row r="25" spans="1:16" s="92" customFormat="1" ht="17.25" customHeight="1">
      <c r="A25" s="298"/>
      <c r="B25" s="188"/>
      <c r="C25" s="189"/>
      <c r="D25" s="189"/>
      <c r="E25" s="298"/>
      <c r="F25" s="298"/>
      <c r="G25" s="284"/>
      <c r="H25" s="328"/>
      <c r="I25" s="328"/>
      <c r="J25" s="328"/>
      <c r="K25" s="191"/>
      <c r="L25" s="179"/>
      <c r="M25" s="179"/>
      <c r="N25" s="179"/>
      <c r="O25" s="179"/>
      <c r="P25" s="196"/>
    </row>
    <row r="26" spans="1:16" s="92" customFormat="1" ht="17.25" customHeight="1">
      <c r="A26" s="176"/>
      <c r="B26" s="188"/>
      <c r="C26" s="189"/>
      <c r="D26" s="189"/>
      <c r="E26" s="176"/>
      <c r="F26" s="176"/>
      <c r="G26" s="284"/>
      <c r="H26" s="328"/>
      <c r="I26" s="328"/>
      <c r="J26" s="328"/>
      <c r="K26" s="191"/>
      <c r="L26" s="179"/>
      <c r="M26" s="179"/>
      <c r="N26" s="179"/>
      <c r="O26" s="179"/>
      <c r="P26" s="196"/>
    </row>
    <row r="27" spans="1:16" s="92" customFormat="1" ht="17.25" customHeight="1">
      <c r="A27" s="176"/>
      <c r="B27" s="188"/>
      <c r="C27" s="189"/>
      <c r="D27" s="189"/>
      <c r="E27" s="176"/>
      <c r="F27" s="176"/>
      <c r="G27" s="284"/>
      <c r="H27" s="328"/>
      <c r="I27" s="328"/>
      <c r="J27" s="328"/>
      <c r="K27" s="191"/>
      <c r="L27" s="179"/>
      <c r="M27" s="179"/>
      <c r="N27" s="179"/>
      <c r="O27" s="179"/>
      <c r="P27" s="196"/>
    </row>
    <row r="28" spans="1:16" s="92" customFormat="1" ht="17.25" customHeight="1">
      <c r="A28" s="522" t="s">
        <v>334</v>
      </c>
      <c r="B28" s="523"/>
      <c r="C28" s="189"/>
      <c r="D28" s="189"/>
      <c r="E28" s="176"/>
      <c r="F28" s="176"/>
      <c r="G28" s="284"/>
      <c r="H28" s="328">
        <f>ROUND(SUM(H6:H27),2)</f>
        <v>0</v>
      </c>
      <c r="I28" s="328"/>
      <c r="J28" s="328">
        <f>ROUND(SUM(J6:J27),2)</f>
        <v>0</v>
      </c>
      <c r="K28" s="191"/>
      <c r="L28" s="179"/>
      <c r="M28" s="179"/>
      <c r="N28" s="179"/>
      <c r="O28" s="179"/>
      <c r="P28" s="196"/>
    </row>
    <row r="29" spans="1:16" ht="15.75" customHeight="1">
      <c r="A29" s="666"/>
      <c r="B29" s="666"/>
      <c r="C29" s="666"/>
      <c r="D29" s="666"/>
      <c r="E29" s="179"/>
      <c r="F29" s="179"/>
      <c r="G29" s="179"/>
      <c r="H29" s="548"/>
      <c r="I29" s="548"/>
      <c r="J29" s="548"/>
      <c r="K29" s="548"/>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5">
    <mergeCell ref="A1:K1"/>
    <mergeCell ref="A2:K2"/>
    <mergeCell ref="A28:B28"/>
    <mergeCell ref="A29:D29"/>
    <mergeCell ref="H29:K29"/>
  </mergeCells>
  <phoneticPr fontId="8" type="noConversion"/>
  <printOptions horizontalCentered="1"/>
  <pageMargins left="0.59055118110236227" right="0.59055118110236227" top="0.86614173228346458" bottom="0.86614173228346458" header="0.47244094488188981" footer="0.59055118110236227"/>
  <pageSetup paperSize="9" scale="96"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85"/>
  <sheetViews>
    <sheetView view="pageBreakPreview" zoomScaleNormal="100" zoomScaleSheetLayoutView="100" workbookViewId="0">
      <selection activeCell="D18" sqref="D18"/>
    </sheetView>
  </sheetViews>
  <sheetFormatPr defaultColWidth="9" defaultRowHeight="15.75" customHeight="1"/>
  <cols>
    <col min="1" max="1" width="8.625" style="2" customWidth="1"/>
    <col min="2" max="2" width="31.25" style="2" customWidth="1"/>
    <col min="3" max="3" width="21.125" style="2" customWidth="1"/>
    <col min="4" max="4" width="18.75" style="2" customWidth="1"/>
    <col min="5" max="5" width="16.25" style="2" customWidth="1"/>
    <col min="6" max="6" width="17.375" style="2" customWidth="1"/>
    <col min="7" max="16384" width="9" style="2"/>
  </cols>
  <sheetData>
    <row r="1" spans="1:16" s="15" customFormat="1" ht="30" customHeight="1">
      <c r="A1" s="519" t="s">
        <v>228</v>
      </c>
      <c r="B1" s="519"/>
      <c r="C1" s="519"/>
      <c r="D1" s="519"/>
      <c r="E1" s="519"/>
      <c r="F1" s="519"/>
    </row>
    <row r="2" spans="1:16" ht="17.25" customHeight="1">
      <c r="A2" s="521" t="str">
        <f>公用信息!A8</f>
        <v>评估基准日：2018年11月30日</v>
      </c>
      <c r="B2" s="518"/>
      <c r="C2" s="518"/>
      <c r="D2" s="518"/>
      <c r="E2" s="518"/>
      <c r="F2" s="518"/>
      <c r="G2" s="90"/>
      <c r="H2" s="90"/>
      <c r="I2" s="90"/>
      <c r="J2" s="90"/>
      <c r="K2" s="90"/>
      <c r="L2" s="90"/>
      <c r="M2" s="90"/>
      <c r="N2" s="90"/>
      <c r="O2" s="90"/>
    </row>
    <row r="3" spans="1:16" s="92" customFormat="1" ht="14.1" customHeight="1">
      <c r="A3" s="90"/>
      <c r="B3" s="90"/>
      <c r="C3" s="90"/>
      <c r="D3" s="91"/>
      <c r="E3" s="91"/>
      <c r="F3" s="154" t="s">
        <v>615</v>
      </c>
      <c r="G3" s="90"/>
      <c r="H3" s="90"/>
      <c r="I3" s="90"/>
      <c r="J3" s="90"/>
      <c r="K3" s="90"/>
      <c r="L3" s="90"/>
      <c r="M3" s="90"/>
      <c r="N3" s="90"/>
      <c r="O3" s="90"/>
    </row>
    <row r="4" spans="1:16" s="94" customFormat="1" ht="21" customHeight="1">
      <c r="A4" s="524" t="str">
        <f>公用信息!A5</f>
        <v>被评估单位：中国劳动关系学院</v>
      </c>
      <c r="B4" s="524"/>
      <c r="C4" s="524"/>
      <c r="D4" s="167"/>
      <c r="E4" s="167"/>
      <c r="F4" s="168" t="s">
        <v>291</v>
      </c>
      <c r="G4" s="169"/>
      <c r="H4" s="169"/>
      <c r="I4" s="169"/>
      <c r="J4" s="169"/>
      <c r="K4" s="169"/>
      <c r="L4" s="169"/>
      <c r="M4" s="169"/>
      <c r="N4" s="169"/>
      <c r="O4" s="169"/>
    </row>
    <row r="5" spans="1:16" s="85" customFormat="1" ht="21" customHeight="1">
      <c r="A5" s="176" t="s">
        <v>356</v>
      </c>
      <c r="B5" s="176" t="s">
        <v>247</v>
      </c>
      <c r="C5" s="192" t="s">
        <v>51</v>
      </c>
      <c r="D5" s="176" t="s">
        <v>52</v>
      </c>
      <c r="E5" s="176" t="s">
        <v>321</v>
      </c>
      <c r="F5" s="176" t="s">
        <v>357</v>
      </c>
      <c r="G5" s="245"/>
      <c r="H5" s="245"/>
      <c r="I5" s="245"/>
      <c r="J5" s="245"/>
      <c r="K5" s="245"/>
      <c r="L5" s="245"/>
      <c r="M5" s="245"/>
      <c r="N5" s="245"/>
      <c r="O5" s="245"/>
      <c r="P5" s="245"/>
    </row>
    <row r="6" spans="1:16" s="27" customFormat="1" ht="16.5" customHeight="1">
      <c r="A6" s="215" t="s">
        <v>616</v>
      </c>
      <c r="B6" s="188" t="s">
        <v>254</v>
      </c>
      <c r="C6" s="330">
        <f>'表3-1货币汇总表'!C23</f>
        <v>0</v>
      </c>
      <c r="D6" s="330">
        <f>'表3-1货币汇总表'!D23</f>
        <v>0</v>
      </c>
      <c r="E6" s="328">
        <f>D6-C6</f>
        <v>0</v>
      </c>
      <c r="F6" s="328" t="str">
        <f t="shared" ref="F6:F16" si="0">IF(C6=0,"",E6/C6*100)</f>
        <v/>
      </c>
      <c r="G6" s="179"/>
      <c r="H6" s="179"/>
      <c r="I6" s="179"/>
      <c r="J6" s="179"/>
      <c r="K6" s="179"/>
      <c r="L6" s="179"/>
      <c r="M6" s="179"/>
      <c r="N6" s="179"/>
      <c r="O6" s="179"/>
      <c r="P6" s="180"/>
    </row>
    <row r="7" spans="1:16" s="27" customFormat="1" ht="16.5" customHeight="1">
      <c r="A7" s="215" t="s">
        <v>2</v>
      </c>
      <c r="B7" s="188" t="s">
        <v>58</v>
      </c>
      <c r="C7" s="330">
        <f>'3-2交易性金融资产汇总'!C24</f>
        <v>0</v>
      </c>
      <c r="D7" s="330">
        <f>'3-2交易性金融资产汇总'!D24</f>
        <v>0</v>
      </c>
      <c r="E7" s="328">
        <f t="shared" ref="E7:E16" si="1">D7-C7</f>
        <v>0</v>
      </c>
      <c r="F7" s="328" t="str">
        <f t="shared" si="0"/>
        <v/>
      </c>
      <c r="G7" s="179"/>
      <c r="H7" s="179"/>
      <c r="I7" s="179"/>
      <c r="J7" s="179"/>
      <c r="K7" s="179"/>
      <c r="L7" s="179"/>
      <c r="M7" s="179"/>
      <c r="N7" s="179"/>
      <c r="O7" s="179"/>
      <c r="P7" s="180"/>
    </row>
    <row r="8" spans="1:16" s="27" customFormat="1" ht="16.5" customHeight="1">
      <c r="A8" s="215" t="s">
        <v>3</v>
      </c>
      <c r="B8" s="188" t="s">
        <v>31</v>
      </c>
      <c r="C8" s="330">
        <f>'3-3应收票据'!F29</f>
        <v>0</v>
      </c>
      <c r="D8" s="330">
        <f>'3-3应收票据'!G29</f>
        <v>0</v>
      </c>
      <c r="E8" s="328">
        <f t="shared" si="1"/>
        <v>0</v>
      </c>
      <c r="F8" s="328" t="str">
        <f t="shared" si="0"/>
        <v/>
      </c>
      <c r="G8" s="179"/>
      <c r="H8" s="179"/>
      <c r="I8" s="179"/>
      <c r="J8" s="179"/>
      <c r="K8" s="179"/>
      <c r="L8" s="179"/>
      <c r="M8" s="179"/>
      <c r="N8" s="179"/>
      <c r="O8" s="179"/>
      <c r="P8" s="180"/>
    </row>
    <row r="9" spans="1:16" s="27" customFormat="1" ht="16.5" customHeight="1">
      <c r="A9" s="215" t="s">
        <v>4</v>
      </c>
      <c r="B9" s="188" t="s">
        <v>255</v>
      </c>
      <c r="C9" s="330">
        <f>'3-4应收账款'!F28</f>
        <v>0</v>
      </c>
      <c r="D9" s="330">
        <f>'3-4应收账款'!G28</f>
        <v>0</v>
      </c>
      <c r="E9" s="328">
        <f t="shared" si="1"/>
        <v>0</v>
      </c>
      <c r="F9" s="328" t="str">
        <f t="shared" si="0"/>
        <v/>
      </c>
      <c r="G9" s="179"/>
      <c r="H9" s="179"/>
      <c r="I9" s="179"/>
      <c r="J9" s="179"/>
      <c r="K9" s="179"/>
      <c r="L9" s="179"/>
      <c r="M9" s="179"/>
      <c r="N9" s="179"/>
      <c r="O9" s="179"/>
      <c r="P9" s="180"/>
    </row>
    <row r="10" spans="1:16" s="27" customFormat="1" ht="16.5" customHeight="1">
      <c r="A10" s="215" t="s">
        <v>5</v>
      </c>
      <c r="B10" s="188" t="s">
        <v>256</v>
      </c>
      <c r="C10" s="331">
        <f>'3-5预付款项'!F29</f>
        <v>0</v>
      </c>
      <c r="D10" s="332">
        <f>'3-5预付款项'!G29</f>
        <v>0</v>
      </c>
      <c r="E10" s="328">
        <f t="shared" si="1"/>
        <v>0</v>
      </c>
      <c r="F10" s="328" t="str">
        <f t="shared" si="0"/>
        <v/>
      </c>
      <c r="G10" s="179"/>
      <c r="H10" s="179"/>
      <c r="I10" s="179"/>
      <c r="J10" s="179"/>
      <c r="K10" s="179"/>
      <c r="L10" s="179"/>
      <c r="M10" s="179"/>
      <c r="N10" s="179"/>
      <c r="O10" s="179"/>
      <c r="P10" s="180"/>
    </row>
    <row r="11" spans="1:16" s="27" customFormat="1" ht="16.5" customHeight="1">
      <c r="A11" s="215" t="s">
        <v>6</v>
      </c>
      <c r="B11" s="188" t="s">
        <v>257</v>
      </c>
      <c r="C11" s="330">
        <f>'3-6应收利息'!G30</f>
        <v>0</v>
      </c>
      <c r="D11" s="330">
        <f>'3-6应收利息'!H30</f>
        <v>0</v>
      </c>
      <c r="E11" s="328">
        <f t="shared" si="1"/>
        <v>0</v>
      </c>
      <c r="F11" s="328" t="str">
        <f t="shared" si="0"/>
        <v/>
      </c>
      <c r="G11" s="179"/>
      <c r="H11" s="179"/>
      <c r="I11" s="179"/>
      <c r="J11" s="179"/>
      <c r="K11" s="179"/>
      <c r="L11" s="179"/>
      <c r="M11" s="179"/>
      <c r="N11" s="179"/>
      <c r="O11" s="179"/>
      <c r="P11" s="180"/>
    </row>
    <row r="12" spans="1:16" s="27" customFormat="1" ht="16.5" customHeight="1">
      <c r="A12" s="215" t="s">
        <v>7</v>
      </c>
      <c r="B12" s="188" t="s">
        <v>258</v>
      </c>
      <c r="C12" s="330">
        <f>'3-7应收股利'!E30</f>
        <v>0</v>
      </c>
      <c r="D12" s="330">
        <f>'3-7应收股利'!F30</f>
        <v>0</v>
      </c>
      <c r="E12" s="328">
        <f t="shared" si="1"/>
        <v>0</v>
      </c>
      <c r="F12" s="328" t="str">
        <f t="shared" si="0"/>
        <v/>
      </c>
      <c r="G12" s="179"/>
      <c r="H12" s="179"/>
      <c r="I12" s="179"/>
      <c r="J12" s="179"/>
      <c r="K12" s="179"/>
      <c r="L12" s="179"/>
      <c r="M12" s="179"/>
      <c r="N12" s="179"/>
      <c r="O12" s="179"/>
      <c r="P12" s="180"/>
    </row>
    <row r="13" spans="1:16" s="27" customFormat="1" ht="16.5" customHeight="1">
      <c r="A13" s="215" t="s">
        <v>8</v>
      </c>
      <c r="B13" s="188" t="s">
        <v>259</v>
      </c>
      <c r="C13" s="330">
        <f>'3-8其他应收款'!F29</f>
        <v>0</v>
      </c>
      <c r="D13" s="330">
        <f>'3-8其他应收款'!G29</f>
        <v>0</v>
      </c>
      <c r="E13" s="328">
        <f t="shared" si="1"/>
        <v>0</v>
      </c>
      <c r="F13" s="328" t="str">
        <f t="shared" si="0"/>
        <v/>
      </c>
      <c r="G13" s="179"/>
      <c r="H13" s="179"/>
      <c r="I13" s="179"/>
      <c r="J13" s="179"/>
      <c r="K13" s="179"/>
      <c r="L13" s="179"/>
      <c r="M13" s="179"/>
      <c r="N13" s="179"/>
      <c r="O13" s="179"/>
      <c r="P13" s="180"/>
    </row>
    <row r="14" spans="1:16" s="27" customFormat="1" ht="16.5" customHeight="1">
      <c r="A14" s="215" t="s">
        <v>9</v>
      </c>
      <c r="B14" s="188" t="s">
        <v>260</v>
      </c>
      <c r="C14" s="330">
        <f>'3-9存货汇总'!C25</f>
        <v>0</v>
      </c>
      <c r="D14" s="330">
        <f>'3-9存货汇总'!D25</f>
        <v>0</v>
      </c>
      <c r="E14" s="328">
        <f t="shared" si="1"/>
        <v>0</v>
      </c>
      <c r="F14" s="328" t="str">
        <f t="shared" si="0"/>
        <v/>
      </c>
      <c r="G14" s="179"/>
      <c r="H14" s="179"/>
      <c r="I14" s="179"/>
      <c r="J14" s="179"/>
      <c r="K14" s="179"/>
      <c r="L14" s="179"/>
      <c r="M14" s="179"/>
      <c r="N14" s="179"/>
      <c r="O14" s="179"/>
      <c r="P14" s="180"/>
    </row>
    <row r="15" spans="1:16" s="27" customFormat="1" ht="16.5" customHeight="1">
      <c r="A15" s="215" t="s">
        <v>10</v>
      </c>
      <c r="B15" s="188" t="s">
        <v>261</v>
      </c>
      <c r="C15" s="330">
        <f>'3-10一年到期非流动资产'!E28</f>
        <v>0</v>
      </c>
      <c r="D15" s="330">
        <f>'3-10一年到期非流动资产'!F28</f>
        <v>0</v>
      </c>
      <c r="E15" s="328">
        <f t="shared" si="1"/>
        <v>0</v>
      </c>
      <c r="F15" s="328" t="str">
        <f t="shared" si="0"/>
        <v/>
      </c>
      <c r="G15" s="179"/>
      <c r="H15" s="179"/>
      <c r="I15" s="179"/>
      <c r="J15" s="179"/>
      <c r="K15" s="179"/>
      <c r="L15" s="179"/>
      <c r="M15" s="179"/>
      <c r="N15" s="179"/>
      <c r="O15" s="179"/>
      <c r="P15" s="180"/>
    </row>
    <row r="16" spans="1:16" s="27" customFormat="1" ht="16.5" customHeight="1">
      <c r="A16" s="215" t="s">
        <v>11</v>
      </c>
      <c r="B16" s="188" t="s">
        <v>262</v>
      </c>
      <c r="C16" s="330">
        <f>'3-11其他流动资产'!F28</f>
        <v>0</v>
      </c>
      <c r="D16" s="330">
        <f>'3-11其他流动资产'!G28</f>
        <v>0</v>
      </c>
      <c r="E16" s="328">
        <f t="shared" si="1"/>
        <v>0</v>
      </c>
      <c r="F16" s="328" t="str">
        <f t="shared" si="0"/>
        <v/>
      </c>
      <c r="G16" s="179"/>
      <c r="H16" s="179"/>
      <c r="I16" s="179"/>
      <c r="J16" s="179"/>
      <c r="K16" s="179"/>
      <c r="L16" s="179"/>
      <c r="M16" s="179"/>
      <c r="N16" s="179"/>
      <c r="O16" s="179"/>
      <c r="P16" s="180"/>
    </row>
    <row r="17" spans="1:16" s="27" customFormat="1" ht="16.5" customHeight="1">
      <c r="A17" s="209"/>
      <c r="B17" s="176"/>
      <c r="C17" s="330"/>
      <c r="D17" s="331"/>
      <c r="E17" s="328"/>
      <c r="F17" s="328" t="s">
        <v>26</v>
      </c>
      <c r="G17" s="179"/>
      <c r="H17" s="179"/>
      <c r="I17" s="179"/>
      <c r="J17" s="179"/>
      <c r="K17" s="179"/>
      <c r="L17" s="179"/>
      <c r="M17" s="179"/>
      <c r="N17" s="179"/>
      <c r="O17" s="179"/>
      <c r="P17" s="180"/>
    </row>
    <row r="18" spans="1:16" s="27" customFormat="1" ht="16.5" customHeight="1">
      <c r="A18" s="209"/>
      <c r="B18" s="176"/>
      <c r="C18" s="330"/>
      <c r="D18" s="331"/>
      <c r="E18" s="328"/>
      <c r="F18" s="328" t="s">
        <v>26</v>
      </c>
      <c r="G18" s="179"/>
      <c r="H18" s="179"/>
      <c r="I18" s="179"/>
      <c r="J18" s="179"/>
      <c r="K18" s="179"/>
      <c r="L18" s="179"/>
      <c r="M18" s="179"/>
      <c r="N18" s="179"/>
      <c r="O18" s="179"/>
      <c r="P18" s="180"/>
    </row>
    <row r="19" spans="1:16" s="27" customFormat="1" ht="16.5" customHeight="1">
      <c r="A19" s="209"/>
      <c r="B19" s="176"/>
      <c r="C19" s="330"/>
      <c r="D19" s="331"/>
      <c r="E19" s="328"/>
      <c r="F19" s="328" t="s">
        <v>26</v>
      </c>
      <c r="G19" s="179"/>
      <c r="H19" s="179"/>
      <c r="I19" s="179"/>
      <c r="J19" s="179"/>
      <c r="K19" s="179"/>
      <c r="L19" s="179"/>
      <c r="M19" s="179"/>
      <c r="N19" s="179"/>
      <c r="O19" s="179"/>
      <c r="P19" s="180"/>
    </row>
    <row r="20" spans="1:16" s="27" customFormat="1" ht="16.5" customHeight="1">
      <c r="A20" s="209"/>
      <c r="B20" s="176"/>
      <c r="C20" s="330"/>
      <c r="D20" s="331"/>
      <c r="E20" s="328"/>
      <c r="F20" s="328" t="s">
        <v>26</v>
      </c>
      <c r="G20" s="179"/>
      <c r="H20" s="179"/>
      <c r="I20" s="179"/>
      <c r="J20" s="179"/>
      <c r="K20" s="179"/>
      <c r="L20" s="179"/>
      <c r="M20" s="179"/>
      <c r="N20" s="179"/>
      <c r="O20" s="179"/>
      <c r="P20" s="180"/>
    </row>
    <row r="21" spans="1:16" s="27" customFormat="1" ht="16.5" customHeight="1">
      <c r="A21" s="209"/>
      <c r="B21" s="176"/>
      <c r="C21" s="330"/>
      <c r="D21" s="331"/>
      <c r="E21" s="328"/>
      <c r="F21" s="328" t="s">
        <v>26</v>
      </c>
      <c r="G21" s="179"/>
      <c r="H21" s="179"/>
      <c r="I21" s="179"/>
      <c r="J21" s="179"/>
      <c r="K21" s="179"/>
      <c r="L21" s="179"/>
      <c r="M21" s="179"/>
      <c r="N21" s="179"/>
      <c r="O21" s="179"/>
      <c r="P21" s="180"/>
    </row>
    <row r="22" spans="1:16" s="27" customFormat="1" ht="16.5" customHeight="1">
      <c r="A22" s="209"/>
      <c r="B22" s="176"/>
      <c r="C22" s="330"/>
      <c r="D22" s="331"/>
      <c r="E22" s="328"/>
      <c r="F22" s="328" t="s">
        <v>26</v>
      </c>
      <c r="G22" s="179"/>
      <c r="H22" s="179"/>
      <c r="I22" s="179"/>
      <c r="J22" s="179"/>
      <c r="K22" s="179"/>
      <c r="L22" s="179"/>
      <c r="M22" s="179"/>
      <c r="N22" s="179"/>
      <c r="O22" s="179"/>
      <c r="P22" s="180"/>
    </row>
    <row r="23" spans="1:16" s="27" customFormat="1" ht="16.5" customHeight="1">
      <c r="A23" s="209"/>
      <c r="B23" s="176"/>
      <c r="C23" s="330"/>
      <c r="D23" s="331"/>
      <c r="E23" s="328"/>
      <c r="F23" s="328" t="s">
        <v>26</v>
      </c>
      <c r="G23" s="179"/>
      <c r="H23" s="179"/>
      <c r="I23" s="179"/>
      <c r="J23" s="179"/>
      <c r="K23" s="179"/>
      <c r="L23" s="179"/>
      <c r="M23" s="179"/>
      <c r="N23" s="179"/>
      <c r="O23" s="179"/>
      <c r="P23" s="180"/>
    </row>
    <row r="24" spans="1:16" s="27" customFormat="1" ht="16.5" customHeight="1">
      <c r="A24" s="209"/>
      <c r="B24" s="176"/>
      <c r="C24" s="330"/>
      <c r="D24" s="331"/>
      <c r="E24" s="328"/>
      <c r="F24" s="328" t="s">
        <v>26</v>
      </c>
      <c r="G24" s="179"/>
      <c r="H24" s="179"/>
      <c r="I24" s="179"/>
      <c r="J24" s="179"/>
      <c r="K24" s="179"/>
      <c r="L24" s="179"/>
      <c r="M24" s="179"/>
      <c r="N24" s="179"/>
      <c r="O24" s="179"/>
      <c r="P24" s="180"/>
    </row>
    <row r="25" spans="1:16" s="27" customFormat="1" ht="16.5" customHeight="1">
      <c r="A25" s="209"/>
      <c r="B25" s="176"/>
      <c r="C25" s="330"/>
      <c r="D25" s="331"/>
      <c r="E25" s="328"/>
      <c r="F25" s="328" t="s">
        <v>26</v>
      </c>
      <c r="G25" s="179"/>
      <c r="H25" s="179"/>
      <c r="I25" s="179"/>
      <c r="J25" s="179"/>
      <c r="K25" s="179"/>
      <c r="L25" s="179"/>
      <c r="M25" s="179"/>
      <c r="N25" s="179"/>
      <c r="O25" s="179"/>
      <c r="P25" s="180"/>
    </row>
    <row r="26" spans="1:16" s="27" customFormat="1" ht="16.5" customHeight="1">
      <c r="A26" s="191"/>
      <c r="B26" s="176"/>
      <c r="C26" s="330"/>
      <c r="D26" s="331"/>
      <c r="E26" s="328"/>
      <c r="F26" s="328"/>
      <c r="G26" s="179"/>
      <c r="H26" s="179"/>
      <c r="I26" s="179"/>
      <c r="J26" s="179"/>
      <c r="K26" s="179"/>
      <c r="L26" s="179"/>
      <c r="M26" s="179"/>
      <c r="N26" s="179"/>
      <c r="O26" s="179"/>
      <c r="P26" s="180"/>
    </row>
    <row r="27" spans="1:16" s="27" customFormat="1" ht="18" customHeight="1">
      <c r="A27" s="522" t="s">
        <v>617</v>
      </c>
      <c r="B27" s="523"/>
      <c r="C27" s="329">
        <f>SUM(C6:C26)</f>
        <v>0</v>
      </c>
      <c r="D27" s="328">
        <f>SUM(D6:D26)</f>
        <v>0</v>
      </c>
      <c r="E27" s="328">
        <f>D27-C27</f>
        <v>0</v>
      </c>
      <c r="F27" s="328" t="str">
        <f>IF(C27=0,"",E27/C27*100)</f>
        <v/>
      </c>
      <c r="G27" s="179"/>
      <c r="H27" s="179"/>
      <c r="I27" s="179"/>
      <c r="J27" s="179"/>
      <c r="K27" s="179"/>
      <c r="L27" s="179"/>
      <c r="M27" s="179"/>
      <c r="N27" s="179"/>
      <c r="O27" s="179"/>
      <c r="P27" s="180"/>
    </row>
    <row r="28" spans="1:16" s="27" customFormat="1" ht="15.75" customHeight="1">
      <c r="A28" s="263"/>
      <c r="B28" s="179"/>
      <c r="C28" s="179"/>
      <c r="D28" s="520" t="s">
        <v>359</v>
      </c>
      <c r="E28" s="520"/>
      <c r="F28" s="520"/>
      <c r="G28" s="179"/>
      <c r="H28" s="179"/>
      <c r="I28" s="179"/>
      <c r="J28" s="179"/>
      <c r="K28" s="179"/>
      <c r="L28" s="179"/>
      <c r="M28" s="179"/>
      <c r="N28" s="179"/>
      <c r="O28" s="179"/>
      <c r="P28" s="180"/>
    </row>
    <row r="29" spans="1:16" ht="15.75" customHeight="1">
      <c r="A29" s="264"/>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5">
    <mergeCell ref="D28:F28"/>
    <mergeCell ref="A1:F1"/>
    <mergeCell ref="A2:F2"/>
    <mergeCell ref="A27:B27"/>
    <mergeCell ref="A4:C4"/>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tabColor rgb="FFFF0000"/>
    <pageSetUpPr fitToPage="1"/>
  </sheetPr>
  <dimension ref="A1:P88"/>
  <sheetViews>
    <sheetView view="pageBreakPreview" topLeftCell="A7" zoomScaleNormal="100" zoomScaleSheetLayoutView="100" workbookViewId="0">
      <selection activeCell="A20" sqref="A20:XFD21"/>
    </sheetView>
  </sheetViews>
  <sheetFormatPr defaultColWidth="9" defaultRowHeight="15.75" customHeight="1"/>
  <cols>
    <col min="1" max="1" width="7.25" style="2" customWidth="1"/>
    <col min="2" max="2" width="31.125" style="2" customWidth="1"/>
    <col min="3" max="3" width="16.125" style="2" customWidth="1"/>
    <col min="4" max="4" width="18" style="2" customWidth="1"/>
    <col min="5" max="6" width="20.25" style="2" customWidth="1"/>
    <col min="7" max="7" width="16.875" style="2" customWidth="1"/>
    <col min="8" max="16384" width="9" style="2"/>
  </cols>
  <sheetData>
    <row r="1" spans="1:16" s="15" customFormat="1" ht="30" customHeight="1">
      <c r="A1" s="519" t="s">
        <v>178</v>
      </c>
      <c r="B1" s="519"/>
      <c r="C1" s="519"/>
      <c r="D1" s="519"/>
      <c r="E1" s="519"/>
      <c r="F1" s="519"/>
      <c r="G1" s="519"/>
    </row>
    <row r="2" spans="1:16" s="92" customFormat="1" ht="16.5" customHeight="1">
      <c r="A2" s="518" t="str">
        <f>公用信息!A8</f>
        <v>评估基准日：2018年11月30日</v>
      </c>
      <c r="B2" s="518"/>
      <c r="C2" s="518"/>
      <c r="D2" s="518"/>
      <c r="E2" s="518"/>
      <c r="F2" s="518"/>
      <c r="G2" s="537"/>
      <c r="H2" s="90"/>
      <c r="I2" s="90"/>
      <c r="J2" s="90"/>
      <c r="K2" s="90"/>
      <c r="L2" s="90"/>
      <c r="M2" s="90"/>
      <c r="N2" s="90"/>
      <c r="O2" s="90"/>
    </row>
    <row r="3" spans="1:16" s="92" customFormat="1" ht="16.5" customHeight="1">
      <c r="A3" s="91"/>
      <c r="B3" s="91"/>
      <c r="C3" s="91"/>
      <c r="D3" s="91"/>
      <c r="E3" s="91"/>
      <c r="F3" s="91"/>
      <c r="G3" s="155" t="s">
        <v>390</v>
      </c>
      <c r="H3" s="90"/>
      <c r="I3" s="90"/>
      <c r="J3" s="90"/>
      <c r="K3" s="90"/>
      <c r="L3" s="90"/>
      <c r="M3" s="90"/>
      <c r="N3" s="90"/>
      <c r="O3" s="90"/>
    </row>
    <row r="4" spans="1:16" s="92" customFormat="1" ht="16.5" customHeight="1">
      <c r="A4" s="540" t="str">
        <f>公用信息!A5</f>
        <v>被评估单位：中国劳动关系学院</v>
      </c>
      <c r="B4" s="540"/>
      <c r="C4" s="540"/>
      <c r="D4" s="540"/>
      <c r="E4" s="90"/>
      <c r="F4" s="90"/>
      <c r="G4" s="156" t="s">
        <v>291</v>
      </c>
      <c r="H4" s="90"/>
      <c r="I4" s="90"/>
      <c r="J4" s="90"/>
      <c r="K4" s="90"/>
      <c r="L4" s="90"/>
      <c r="M4" s="90"/>
      <c r="N4" s="90"/>
      <c r="O4" s="90"/>
    </row>
    <row r="5" spans="1:16" s="93" customFormat="1" ht="16.5" customHeight="1">
      <c r="A5" s="176" t="s">
        <v>36</v>
      </c>
      <c r="B5" s="176" t="s">
        <v>336</v>
      </c>
      <c r="C5" s="176" t="s">
        <v>50</v>
      </c>
      <c r="D5" s="176" t="s">
        <v>342</v>
      </c>
      <c r="E5" s="192" t="s">
        <v>51</v>
      </c>
      <c r="F5" s="176" t="s">
        <v>52</v>
      </c>
      <c r="G5" s="176" t="s">
        <v>331</v>
      </c>
      <c r="H5" s="245"/>
      <c r="I5" s="245"/>
      <c r="J5" s="245"/>
      <c r="K5" s="245"/>
      <c r="L5" s="245"/>
      <c r="M5" s="245"/>
      <c r="N5" s="245"/>
      <c r="O5" s="245"/>
      <c r="P5" s="266"/>
    </row>
    <row r="6" spans="1:16" s="92" customFormat="1" ht="16.5" customHeight="1">
      <c r="A6" s="176"/>
      <c r="B6" s="188"/>
      <c r="C6" s="175"/>
      <c r="D6" s="176"/>
      <c r="E6" s="328"/>
      <c r="F6" s="328"/>
      <c r="G6" s="191"/>
      <c r="H6" s="179"/>
      <c r="I6" s="179"/>
      <c r="J6" s="179"/>
      <c r="K6" s="179"/>
      <c r="L6" s="179"/>
      <c r="M6" s="179"/>
      <c r="N6" s="179"/>
      <c r="O6" s="179"/>
      <c r="P6" s="196"/>
    </row>
    <row r="7" spans="1:16" s="92" customFormat="1" ht="16.5" customHeight="1">
      <c r="A7" s="176"/>
      <c r="B7" s="188"/>
      <c r="C7" s="175"/>
      <c r="D7" s="176"/>
      <c r="E7" s="328"/>
      <c r="F7" s="328"/>
      <c r="G7" s="191"/>
      <c r="H7" s="179"/>
      <c r="I7" s="179"/>
      <c r="J7" s="179"/>
      <c r="K7" s="179"/>
      <c r="L7" s="179"/>
      <c r="M7" s="179"/>
      <c r="N7" s="179"/>
      <c r="O7" s="179"/>
      <c r="P7" s="196"/>
    </row>
    <row r="8" spans="1:16" s="92" customFormat="1" ht="16.5" customHeight="1">
      <c r="A8" s="176"/>
      <c r="B8" s="188"/>
      <c r="C8" s="175"/>
      <c r="D8" s="176"/>
      <c r="E8" s="328"/>
      <c r="F8" s="328"/>
      <c r="G8" s="191"/>
      <c r="H8" s="179"/>
      <c r="I8" s="179"/>
      <c r="J8" s="179"/>
      <c r="K8" s="179"/>
      <c r="L8" s="179"/>
      <c r="M8" s="179"/>
      <c r="N8" s="179"/>
      <c r="O8" s="179"/>
      <c r="P8" s="196"/>
    </row>
    <row r="9" spans="1:16" s="92" customFormat="1" ht="16.5" customHeight="1">
      <c r="A9" s="176"/>
      <c r="B9" s="188"/>
      <c r="C9" s="175"/>
      <c r="D9" s="176"/>
      <c r="E9" s="328"/>
      <c r="F9" s="328"/>
      <c r="G9" s="191"/>
      <c r="H9" s="179"/>
      <c r="I9" s="179"/>
      <c r="J9" s="179"/>
      <c r="K9" s="179"/>
      <c r="L9" s="179"/>
      <c r="M9" s="179"/>
      <c r="N9" s="179"/>
      <c r="O9" s="179"/>
      <c r="P9" s="196"/>
    </row>
    <row r="10" spans="1:16" s="92" customFormat="1" ht="16.5" customHeight="1">
      <c r="A10" s="176"/>
      <c r="B10" s="188"/>
      <c r="C10" s="175"/>
      <c r="D10" s="176"/>
      <c r="E10" s="328"/>
      <c r="F10" s="328"/>
      <c r="G10" s="191"/>
      <c r="H10" s="179"/>
      <c r="I10" s="179"/>
      <c r="J10" s="179"/>
      <c r="K10" s="179"/>
      <c r="L10" s="179"/>
      <c r="M10" s="179"/>
      <c r="N10" s="179"/>
      <c r="O10" s="179"/>
      <c r="P10" s="196"/>
    </row>
    <row r="11" spans="1:16" s="92" customFormat="1" ht="16.5" customHeight="1">
      <c r="A11" s="176"/>
      <c r="B11" s="188"/>
      <c r="C11" s="175"/>
      <c r="D11" s="176"/>
      <c r="E11" s="328"/>
      <c r="F11" s="328"/>
      <c r="G11" s="191"/>
      <c r="H11" s="179"/>
      <c r="I11" s="179"/>
      <c r="J11" s="179"/>
      <c r="K11" s="179"/>
      <c r="L11" s="179"/>
      <c r="M11" s="179"/>
      <c r="N11" s="179"/>
      <c r="O11" s="179"/>
      <c r="P11" s="196"/>
    </row>
    <row r="12" spans="1:16" s="92" customFormat="1" ht="16.5" customHeight="1">
      <c r="A12" s="176"/>
      <c r="B12" s="188"/>
      <c r="C12" s="175"/>
      <c r="D12" s="176"/>
      <c r="E12" s="328"/>
      <c r="F12" s="328"/>
      <c r="G12" s="191"/>
      <c r="H12" s="179"/>
      <c r="I12" s="179"/>
      <c r="J12" s="179"/>
      <c r="K12" s="179"/>
      <c r="L12" s="179"/>
      <c r="M12" s="179"/>
      <c r="N12" s="179"/>
      <c r="O12" s="179"/>
      <c r="P12" s="196"/>
    </row>
    <row r="13" spans="1:16" s="92" customFormat="1" ht="16.5" customHeight="1">
      <c r="A13" s="176"/>
      <c r="B13" s="188"/>
      <c r="C13" s="175"/>
      <c r="D13" s="176"/>
      <c r="E13" s="328"/>
      <c r="F13" s="328"/>
      <c r="G13" s="191"/>
      <c r="H13" s="179"/>
      <c r="I13" s="179"/>
      <c r="J13" s="179"/>
      <c r="K13" s="179"/>
      <c r="L13" s="179"/>
      <c r="M13" s="179"/>
      <c r="N13" s="179"/>
      <c r="O13" s="179"/>
      <c r="P13" s="196"/>
    </row>
    <row r="14" spans="1:16" s="92" customFormat="1" ht="16.5" customHeight="1">
      <c r="A14" s="176"/>
      <c r="B14" s="188"/>
      <c r="C14" s="175"/>
      <c r="D14" s="176"/>
      <c r="E14" s="328"/>
      <c r="F14" s="328"/>
      <c r="G14" s="191"/>
      <c r="H14" s="179"/>
      <c r="I14" s="179"/>
      <c r="J14" s="179"/>
      <c r="K14" s="179"/>
      <c r="L14" s="179"/>
      <c r="M14" s="179"/>
      <c r="N14" s="179"/>
      <c r="O14" s="179"/>
      <c r="P14" s="196"/>
    </row>
    <row r="15" spans="1:16" s="92" customFormat="1" ht="16.5" customHeight="1">
      <c r="A15" s="176"/>
      <c r="B15" s="188"/>
      <c r="C15" s="175"/>
      <c r="D15" s="176"/>
      <c r="E15" s="328"/>
      <c r="F15" s="328"/>
      <c r="G15" s="191"/>
      <c r="H15" s="179"/>
      <c r="I15" s="179"/>
      <c r="J15" s="179"/>
      <c r="K15" s="179"/>
      <c r="L15" s="179"/>
      <c r="M15" s="179"/>
      <c r="N15" s="179"/>
      <c r="O15" s="179"/>
      <c r="P15" s="196"/>
    </row>
    <row r="16" spans="1:16" s="92" customFormat="1" ht="16.5" customHeight="1">
      <c r="A16" s="176"/>
      <c r="B16" s="188"/>
      <c r="C16" s="175"/>
      <c r="D16" s="176"/>
      <c r="E16" s="328"/>
      <c r="F16" s="328"/>
      <c r="G16" s="191"/>
      <c r="H16" s="179"/>
      <c r="I16" s="179"/>
      <c r="J16" s="179"/>
      <c r="K16" s="179"/>
      <c r="L16" s="179"/>
      <c r="M16" s="179"/>
      <c r="N16" s="179"/>
      <c r="O16" s="179"/>
      <c r="P16" s="196"/>
    </row>
    <row r="17" spans="1:16" s="92" customFormat="1" ht="16.5" customHeight="1">
      <c r="A17" s="176"/>
      <c r="B17" s="188"/>
      <c r="C17" s="175"/>
      <c r="D17" s="176"/>
      <c r="E17" s="328"/>
      <c r="F17" s="328"/>
      <c r="G17" s="191"/>
      <c r="H17" s="179"/>
      <c r="I17" s="179"/>
      <c r="J17" s="179"/>
      <c r="K17" s="179"/>
      <c r="L17" s="179"/>
      <c r="M17" s="179"/>
      <c r="N17" s="179"/>
      <c r="O17" s="179"/>
      <c r="P17" s="196"/>
    </row>
    <row r="18" spans="1:16" s="92" customFormat="1" ht="16.5" customHeight="1">
      <c r="A18" s="176"/>
      <c r="B18" s="188"/>
      <c r="C18" s="175"/>
      <c r="D18" s="176"/>
      <c r="E18" s="328"/>
      <c r="F18" s="328"/>
      <c r="G18" s="191"/>
      <c r="H18" s="179"/>
      <c r="I18" s="179"/>
      <c r="J18" s="179"/>
      <c r="K18" s="179"/>
      <c r="L18" s="179"/>
      <c r="M18" s="179"/>
      <c r="N18" s="179"/>
      <c r="O18" s="179"/>
      <c r="P18" s="196"/>
    </row>
    <row r="19" spans="1:16" s="92" customFormat="1" ht="16.5" customHeight="1">
      <c r="A19" s="176"/>
      <c r="B19" s="188"/>
      <c r="C19" s="175"/>
      <c r="D19" s="176"/>
      <c r="E19" s="328"/>
      <c r="F19" s="328"/>
      <c r="G19" s="191"/>
      <c r="H19" s="179"/>
      <c r="I19" s="179"/>
      <c r="J19" s="179"/>
      <c r="K19" s="179"/>
      <c r="L19" s="179"/>
      <c r="M19" s="179"/>
      <c r="N19" s="179"/>
      <c r="O19" s="179"/>
      <c r="P19" s="196"/>
    </row>
    <row r="20" spans="1:16" s="92" customFormat="1" ht="16.5" customHeight="1">
      <c r="A20" s="298"/>
      <c r="B20" s="188"/>
      <c r="C20" s="175"/>
      <c r="D20" s="298"/>
      <c r="E20" s="328"/>
      <c r="F20" s="328"/>
      <c r="G20" s="191"/>
      <c r="H20" s="179"/>
      <c r="I20" s="179"/>
      <c r="J20" s="179"/>
      <c r="K20" s="179"/>
      <c r="L20" s="179"/>
      <c r="M20" s="179"/>
      <c r="N20" s="179"/>
      <c r="O20" s="179"/>
      <c r="P20" s="196"/>
    </row>
    <row r="21" spans="1:16" s="92" customFormat="1" ht="16.5" customHeight="1">
      <c r="A21" s="298"/>
      <c r="B21" s="188"/>
      <c r="C21" s="175"/>
      <c r="D21" s="298"/>
      <c r="E21" s="328"/>
      <c r="F21" s="328"/>
      <c r="G21" s="191"/>
      <c r="H21" s="179"/>
      <c r="I21" s="179"/>
      <c r="J21" s="179"/>
      <c r="K21" s="179"/>
      <c r="L21" s="179"/>
      <c r="M21" s="179"/>
      <c r="N21" s="179"/>
      <c r="O21" s="179"/>
      <c r="P21" s="196"/>
    </row>
    <row r="22" spans="1:16" s="92" customFormat="1" ht="16.5" customHeight="1">
      <c r="A22" s="176"/>
      <c r="B22" s="188"/>
      <c r="C22" s="175"/>
      <c r="D22" s="176"/>
      <c r="E22" s="328"/>
      <c r="F22" s="328"/>
      <c r="G22" s="191"/>
      <c r="H22" s="179"/>
      <c r="I22" s="179"/>
      <c r="J22" s="179"/>
      <c r="K22" s="179"/>
      <c r="L22" s="179"/>
      <c r="M22" s="179"/>
      <c r="N22" s="179"/>
      <c r="O22" s="179"/>
      <c r="P22" s="196"/>
    </row>
    <row r="23" spans="1:16" s="92" customFormat="1" ht="16.5" customHeight="1">
      <c r="A23" s="176"/>
      <c r="B23" s="188"/>
      <c r="C23" s="175"/>
      <c r="D23" s="176"/>
      <c r="E23" s="328"/>
      <c r="F23" s="328"/>
      <c r="G23" s="191"/>
      <c r="H23" s="179"/>
      <c r="I23" s="179"/>
      <c r="J23" s="179"/>
      <c r="K23" s="179"/>
      <c r="L23" s="179"/>
      <c r="M23" s="179"/>
      <c r="N23" s="179"/>
      <c r="O23" s="179"/>
      <c r="P23" s="196"/>
    </row>
    <row r="24" spans="1:16" s="92" customFormat="1" ht="16.5" customHeight="1">
      <c r="A24" s="176"/>
      <c r="B24" s="188"/>
      <c r="C24" s="175"/>
      <c r="D24" s="176"/>
      <c r="E24" s="328"/>
      <c r="F24" s="328"/>
      <c r="G24" s="191"/>
      <c r="H24" s="179"/>
      <c r="I24" s="179"/>
      <c r="J24" s="179"/>
      <c r="K24" s="179"/>
      <c r="L24" s="179"/>
      <c r="M24" s="179"/>
      <c r="N24" s="179"/>
      <c r="O24" s="179"/>
      <c r="P24" s="196"/>
    </row>
    <row r="25" spans="1:16" s="92" customFormat="1" ht="16.5" customHeight="1">
      <c r="A25" s="176"/>
      <c r="B25" s="188"/>
      <c r="C25" s="175"/>
      <c r="D25" s="176"/>
      <c r="E25" s="328"/>
      <c r="F25" s="328"/>
      <c r="G25" s="191"/>
      <c r="H25" s="179"/>
      <c r="I25" s="179"/>
      <c r="J25" s="179"/>
      <c r="K25" s="179"/>
      <c r="L25" s="179"/>
      <c r="M25" s="179"/>
      <c r="N25" s="179"/>
      <c r="O25" s="179"/>
      <c r="P25" s="196"/>
    </row>
    <row r="26" spans="1:16" s="92" customFormat="1" ht="16.5" customHeight="1">
      <c r="A26" s="176"/>
      <c r="B26" s="188"/>
      <c r="C26" s="175"/>
      <c r="D26" s="176"/>
      <c r="E26" s="328"/>
      <c r="F26" s="328"/>
      <c r="G26" s="191"/>
      <c r="H26" s="179"/>
      <c r="I26" s="179"/>
      <c r="J26" s="179"/>
      <c r="K26" s="179"/>
      <c r="L26" s="179"/>
      <c r="M26" s="179"/>
      <c r="N26" s="179"/>
      <c r="O26" s="179"/>
      <c r="P26" s="196"/>
    </row>
    <row r="27" spans="1:16" s="92" customFormat="1" ht="16.5" customHeight="1">
      <c r="A27" s="176"/>
      <c r="B27" s="188"/>
      <c r="C27" s="175"/>
      <c r="D27" s="176"/>
      <c r="E27" s="328"/>
      <c r="F27" s="328"/>
      <c r="G27" s="191"/>
      <c r="H27" s="179"/>
      <c r="I27" s="179"/>
      <c r="J27" s="179"/>
      <c r="K27" s="179"/>
      <c r="L27" s="179"/>
      <c r="M27" s="179"/>
      <c r="N27" s="179"/>
      <c r="O27" s="179"/>
      <c r="P27" s="196"/>
    </row>
    <row r="28" spans="1:16" s="92" customFormat="1" ht="16.5" customHeight="1">
      <c r="A28" s="176"/>
      <c r="B28" s="188"/>
      <c r="C28" s="175"/>
      <c r="D28" s="176"/>
      <c r="E28" s="328"/>
      <c r="F28" s="328"/>
      <c r="G28" s="191"/>
      <c r="H28" s="179"/>
      <c r="I28" s="179"/>
      <c r="J28" s="179"/>
      <c r="K28" s="179"/>
      <c r="L28" s="179"/>
      <c r="M28" s="179"/>
      <c r="N28" s="179"/>
      <c r="O28" s="179"/>
      <c r="P28" s="196"/>
    </row>
    <row r="29" spans="1:16" s="92" customFormat="1" ht="16.5" customHeight="1">
      <c r="A29" s="522" t="s">
        <v>334</v>
      </c>
      <c r="B29" s="523"/>
      <c r="C29" s="189"/>
      <c r="D29" s="176"/>
      <c r="E29" s="328">
        <f>ROUND(SUM(E6:E28),2)</f>
        <v>0</v>
      </c>
      <c r="F29" s="328">
        <f>ROUND(SUM(F6:F28),2)</f>
        <v>0</v>
      </c>
      <c r="G29" s="191"/>
      <c r="H29" s="179"/>
      <c r="I29" s="179"/>
      <c r="J29" s="179"/>
      <c r="K29" s="179"/>
      <c r="L29" s="179"/>
      <c r="M29" s="179"/>
      <c r="N29" s="179"/>
      <c r="O29" s="179"/>
      <c r="P29" s="19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4">
    <mergeCell ref="A1:G1"/>
    <mergeCell ref="A2:G2"/>
    <mergeCell ref="A29:B29"/>
    <mergeCell ref="A4:D4"/>
  </mergeCells>
  <phoneticPr fontId="8" type="noConversion"/>
  <printOptions horizontalCentered="1"/>
  <pageMargins left="0.59055118110236227" right="0.59055118110236227" top="0.86614173228346458" bottom="0.86614173228346458" header="0.47244094488188981" footer="0.59055118110236227"/>
  <pageSetup paperSize="9" scale="96"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P90"/>
  <sheetViews>
    <sheetView view="pageBreakPreview" zoomScaleNormal="100" zoomScaleSheetLayoutView="100" workbookViewId="0">
      <selection activeCell="F31" sqref="F31"/>
    </sheetView>
  </sheetViews>
  <sheetFormatPr defaultColWidth="9" defaultRowHeight="15.75" customHeight="1"/>
  <cols>
    <col min="1" max="1" width="10.375" style="2" customWidth="1"/>
    <col min="2" max="2" width="29.5" style="2" customWidth="1"/>
    <col min="3" max="4" width="14.75" style="2" customWidth="1"/>
    <col min="5" max="5" width="12.125" style="2" customWidth="1"/>
    <col min="6" max="7" width="18.875" style="2" customWidth="1"/>
    <col min="8" max="8" width="16.375" style="2" customWidth="1"/>
    <col min="9" max="16384" width="9" style="2"/>
  </cols>
  <sheetData>
    <row r="1" spans="1:16" s="15" customFormat="1" ht="30" customHeight="1">
      <c r="A1" s="519" t="s">
        <v>177</v>
      </c>
      <c r="B1" s="519"/>
      <c r="C1" s="519"/>
      <c r="D1" s="519"/>
      <c r="E1" s="519"/>
      <c r="F1" s="519"/>
      <c r="G1" s="519"/>
      <c r="H1" s="519"/>
    </row>
    <row r="2" spans="1:16" s="92" customFormat="1" ht="16.5" customHeight="1">
      <c r="A2" s="518" t="str">
        <f>公用信息!A8</f>
        <v>评估基准日：2018年11月30日</v>
      </c>
      <c r="B2" s="518"/>
      <c r="C2" s="518"/>
      <c r="D2" s="518"/>
      <c r="E2" s="518"/>
      <c r="F2" s="518"/>
      <c r="G2" s="537"/>
      <c r="H2" s="537"/>
      <c r="I2" s="90"/>
      <c r="J2" s="90"/>
      <c r="K2" s="90"/>
      <c r="L2" s="90"/>
      <c r="M2" s="90"/>
      <c r="N2" s="90"/>
      <c r="O2" s="90"/>
    </row>
    <row r="3" spans="1:16" s="92" customFormat="1" ht="16.5" customHeight="1">
      <c r="A3" s="91"/>
      <c r="B3" s="91"/>
      <c r="C3" s="91"/>
      <c r="D3" s="91"/>
      <c r="E3" s="91"/>
      <c r="F3" s="91"/>
      <c r="G3" s="157"/>
      <c r="H3" s="155" t="s">
        <v>389</v>
      </c>
      <c r="I3" s="90"/>
      <c r="J3" s="90"/>
      <c r="K3" s="90"/>
      <c r="L3" s="90"/>
      <c r="M3" s="90"/>
      <c r="N3" s="90"/>
      <c r="O3" s="90"/>
    </row>
    <row r="4" spans="1:16" s="92" customFormat="1" ht="16.5" customHeight="1">
      <c r="A4" s="540" t="str">
        <f>公用信息!A5</f>
        <v>被评估单位：中国劳动关系学院</v>
      </c>
      <c r="B4" s="540"/>
      <c r="C4" s="540"/>
      <c r="D4" s="90"/>
      <c r="E4" s="90"/>
      <c r="F4" s="90"/>
      <c r="G4" s="90"/>
      <c r="H4" s="156" t="s">
        <v>291</v>
      </c>
      <c r="I4" s="90"/>
      <c r="J4" s="90"/>
      <c r="K4" s="90"/>
      <c r="L4" s="90"/>
      <c r="M4" s="90"/>
      <c r="N4" s="90"/>
      <c r="O4" s="90"/>
    </row>
    <row r="5" spans="1:16" s="93" customFormat="1" ht="16.5" customHeight="1">
      <c r="A5" s="176" t="s">
        <v>36</v>
      </c>
      <c r="B5" s="176" t="s">
        <v>336</v>
      </c>
      <c r="C5" s="176" t="s">
        <v>50</v>
      </c>
      <c r="D5" s="176" t="s">
        <v>349</v>
      </c>
      <c r="E5" s="176" t="s">
        <v>350</v>
      </c>
      <c r="F5" s="192" t="s">
        <v>51</v>
      </c>
      <c r="G5" s="176" t="s">
        <v>52</v>
      </c>
      <c r="H5" s="176" t="s">
        <v>331</v>
      </c>
      <c r="I5" s="245"/>
      <c r="J5" s="245"/>
      <c r="K5" s="245"/>
      <c r="L5" s="245"/>
      <c r="M5" s="245"/>
      <c r="N5" s="245"/>
      <c r="O5" s="245"/>
      <c r="P5" s="266"/>
    </row>
    <row r="6" spans="1:16" s="92" customFormat="1" ht="16.5" customHeight="1">
      <c r="A6" s="176"/>
      <c r="B6" s="188"/>
      <c r="C6" s="189"/>
      <c r="D6" s="189"/>
      <c r="E6" s="176"/>
      <c r="F6" s="328"/>
      <c r="G6" s="328"/>
      <c r="H6" s="191"/>
      <c r="I6" s="179"/>
      <c r="J6" s="179"/>
      <c r="K6" s="179"/>
      <c r="L6" s="179"/>
      <c r="M6" s="179"/>
      <c r="N6" s="179"/>
      <c r="O6" s="179"/>
      <c r="P6" s="196"/>
    </row>
    <row r="7" spans="1:16" s="92" customFormat="1" ht="16.5" customHeight="1">
      <c r="A7" s="176"/>
      <c r="B7" s="188"/>
      <c r="C7" s="189"/>
      <c r="D7" s="189"/>
      <c r="E7" s="176"/>
      <c r="F7" s="328"/>
      <c r="G7" s="328"/>
      <c r="H7" s="191"/>
      <c r="I7" s="179"/>
      <c r="J7" s="179"/>
      <c r="K7" s="179"/>
      <c r="L7" s="179"/>
      <c r="M7" s="179"/>
      <c r="N7" s="179"/>
      <c r="O7" s="179"/>
      <c r="P7" s="196"/>
    </row>
    <row r="8" spans="1:16" s="92" customFormat="1" ht="16.5" customHeight="1">
      <c r="A8" s="176"/>
      <c r="B8" s="188"/>
      <c r="C8" s="189"/>
      <c r="D8" s="189"/>
      <c r="E8" s="176"/>
      <c r="F8" s="328"/>
      <c r="G8" s="328"/>
      <c r="H8" s="191"/>
      <c r="I8" s="179"/>
      <c r="J8" s="179"/>
      <c r="K8" s="179"/>
      <c r="L8" s="179"/>
      <c r="M8" s="179"/>
      <c r="N8" s="179"/>
      <c r="O8" s="179"/>
      <c r="P8" s="196"/>
    </row>
    <row r="9" spans="1:16" s="92" customFormat="1" ht="16.5" customHeight="1">
      <c r="A9" s="176"/>
      <c r="B9" s="188"/>
      <c r="C9" s="189"/>
      <c r="D9" s="189"/>
      <c r="E9" s="176"/>
      <c r="F9" s="328"/>
      <c r="G9" s="328"/>
      <c r="H9" s="191"/>
      <c r="I9" s="179"/>
      <c r="J9" s="179"/>
      <c r="K9" s="179"/>
      <c r="L9" s="179"/>
      <c r="M9" s="179"/>
      <c r="N9" s="179"/>
      <c r="O9" s="179"/>
      <c r="P9" s="196"/>
    </row>
    <row r="10" spans="1:16" s="92" customFormat="1" ht="16.5" customHeight="1">
      <c r="A10" s="176"/>
      <c r="B10" s="188"/>
      <c r="C10" s="189"/>
      <c r="D10" s="189"/>
      <c r="E10" s="176"/>
      <c r="F10" s="328"/>
      <c r="G10" s="328"/>
      <c r="H10" s="191"/>
      <c r="I10" s="179"/>
      <c r="J10" s="179"/>
      <c r="K10" s="179"/>
      <c r="L10" s="179"/>
      <c r="M10" s="179"/>
      <c r="N10" s="179"/>
      <c r="O10" s="179"/>
      <c r="P10" s="196"/>
    </row>
    <row r="11" spans="1:16" s="92" customFormat="1" ht="16.5" customHeight="1">
      <c r="A11" s="176"/>
      <c r="B11" s="188"/>
      <c r="C11" s="189"/>
      <c r="D11" s="189"/>
      <c r="E11" s="176"/>
      <c r="F11" s="328"/>
      <c r="G11" s="328"/>
      <c r="H11" s="191"/>
      <c r="I11" s="179"/>
      <c r="J11" s="179"/>
      <c r="K11" s="179"/>
      <c r="L11" s="179"/>
      <c r="M11" s="179"/>
      <c r="N11" s="179"/>
      <c r="O11" s="179"/>
      <c r="P11" s="196"/>
    </row>
    <row r="12" spans="1:16" s="92" customFormat="1" ht="16.5" customHeight="1">
      <c r="A12" s="176"/>
      <c r="B12" s="188"/>
      <c r="C12" s="189"/>
      <c r="D12" s="189"/>
      <c r="E12" s="176"/>
      <c r="F12" s="328"/>
      <c r="G12" s="328"/>
      <c r="H12" s="191"/>
      <c r="I12" s="179"/>
      <c r="J12" s="179"/>
      <c r="K12" s="179"/>
      <c r="L12" s="179"/>
      <c r="M12" s="179"/>
      <c r="N12" s="179"/>
      <c r="O12" s="179"/>
      <c r="P12" s="196"/>
    </row>
    <row r="13" spans="1:16" s="92" customFormat="1" ht="16.5" customHeight="1">
      <c r="A13" s="176"/>
      <c r="B13" s="188"/>
      <c r="C13" s="189"/>
      <c r="D13" s="189"/>
      <c r="E13" s="176"/>
      <c r="F13" s="328"/>
      <c r="G13" s="328"/>
      <c r="H13" s="191"/>
      <c r="I13" s="179"/>
      <c r="J13" s="179"/>
      <c r="K13" s="179"/>
      <c r="L13" s="179"/>
      <c r="M13" s="179"/>
      <c r="N13" s="179"/>
      <c r="O13" s="179"/>
      <c r="P13" s="196"/>
    </row>
    <row r="14" spans="1:16" s="92" customFormat="1" ht="16.5" customHeight="1">
      <c r="A14" s="176"/>
      <c r="B14" s="188"/>
      <c r="C14" s="189"/>
      <c r="D14" s="189"/>
      <c r="E14" s="176"/>
      <c r="F14" s="328"/>
      <c r="G14" s="328"/>
      <c r="H14" s="191"/>
      <c r="I14" s="179"/>
      <c r="J14" s="179"/>
      <c r="K14" s="179"/>
      <c r="L14" s="179"/>
      <c r="M14" s="179"/>
      <c r="N14" s="179"/>
      <c r="O14" s="179"/>
      <c r="P14" s="196"/>
    </row>
    <row r="15" spans="1:16" s="92" customFormat="1" ht="16.5" customHeight="1">
      <c r="A15" s="176"/>
      <c r="B15" s="188"/>
      <c r="C15" s="189"/>
      <c r="D15" s="189"/>
      <c r="E15" s="176"/>
      <c r="F15" s="328"/>
      <c r="G15" s="328"/>
      <c r="H15" s="191"/>
      <c r="I15" s="179"/>
      <c r="J15" s="179"/>
      <c r="K15" s="179"/>
      <c r="L15" s="179"/>
      <c r="M15" s="179"/>
      <c r="N15" s="179"/>
      <c r="O15" s="179"/>
      <c r="P15" s="196"/>
    </row>
    <row r="16" spans="1:16" s="92" customFormat="1" ht="16.5" customHeight="1">
      <c r="A16" s="176"/>
      <c r="B16" s="188"/>
      <c r="C16" s="189"/>
      <c r="D16" s="189"/>
      <c r="E16" s="176"/>
      <c r="F16" s="328"/>
      <c r="G16" s="328"/>
      <c r="H16" s="191"/>
      <c r="I16" s="179"/>
      <c r="J16" s="179"/>
      <c r="K16" s="179"/>
      <c r="L16" s="179"/>
      <c r="M16" s="179"/>
      <c r="N16" s="179"/>
      <c r="O16" s="179"/>
      <c r="P16" s="196"/>
    </row>
    <row r="17" spans="1:16" s="92" customFormat="1" ht="16.5" customHeight="1">
      <c r="A17" s="176"/>
      <c r="B17" s="188"/>
      <c r="C17" s="189"/>
      <c r="D17" s="189"/>
      <c r="E17" s="176"/>
      <c r="F17" s="328"/>
      <c r="G17" s="328"/>
      <c r="H17" s="191"/>
      <c r="I17" s="179"/>
      <c r="J17" s="179"/>
      <c r="K17" s="179"/>
      <c r="L17" s="179"/>
      <c r="M17" s="179"/>
      <c r="N17" s="179"/>
      <c r="O17" s="179"/>
      <c r="P17" s="196"/>
    </row>
    <row r="18" spans="1:16" s="92" customFormat="1" ht="16.5" customHeight="1">
      <c r="A18" s="176"/>
      <c r="B18" s="188"/>
      <c r="C18" s="189"/>
      <c r="D18" s="189"/>
      <c r="E18" s="176"/>
      <c r="F18" s="328"/>
      <c r="G18" s="328"/>
      <c r="H18" s="191"/>
      <c r="I18" s="179"/>
      <c r="J18" s="179"/>
      <c r="K18" s="179"/>
      <c r="L18" s="179"/>
      <c r="M18" s="179"/>
      <c r="N18" s="179"/>
      <c r="O18" s="179"/>
      <c r="P18" s="196"/>
    </row>
    <row r="19" spans="1:16" s="92" customFormat="1" ht="16.5" customHeight="1">
      <c r="A19" s="176"/>
      <c r="B19" s="188"/>
      <c r="C19" s="189"/>
      <c r="D19" s="189"/>
      <c r="E19" s="176"/>
      <c r="F19" s="328"/>
      <c r="G19" s="328"/>
      <c r="H19" s="191"/>
      <c r="I19" s="179"/>
      <c r="J19" s="179"/>
      <c r="K19" s="179"/>
      <c r="L19" s="179"/>
      <c r="M19" s="179"/>
      <c r="N19" s="179"/>
      <c r="O19" s="179"/>
      <c r="P19" s="196"/>
    </row>
    <row r="20" spans="1:16" s="92" customFormat="1" ht="16.5" customHeight="1">
      <c r="A20" s="176"/>
      <c r="B20" s="188"/>
      <c r="C20" s="189"/>
      <c r="D20" s="189"/>
      <c r="E20" s="176"/>
      <c r="F20" s="328"/>
      <c r="G20" s="328"/>
      <c r="H20" s="191"/>
      <c r="I20" s="179"/>
      <c r="J20" s="179"/>
      <c r="K20" s="179"/>
      <c r="L20" s="179"/>
      <c r="M20" s="179"/>
      <c r="N20" s="179"/>
      <c r="O20" s="179"/>
      <c r="P20" s="196"/>
    </row>
    <row r="21" spans="1:16" s="92" customFormat="1" ht="16.5" customHeight="1">
      <c r="A21" s="176"/>
      <c r="B21" s="188"/>
      <c r="C21" s="189"/>
      <c r="D21" s="189"/>
      <c r="E21" s="176"/>
      <c r="F21" s="328"/>
      <c r="G21" s="328"/>
      <c r="H21" s="191"/>
      <c r="I21" s="179"/>
      <c r="J21" s="179"/>
      <c r="K21" s="179"/>
      <c r="L21" s="179"/>
      <c r="M21" s="179"/>
      <c r="N21" s="179"/>
      <c r="O21" s="179"/>
      <c r="P21" s="196"/>
    </row>
    <row r="22" spans="1:16" s="92" customFormat="1" ht="16.5" customHeight="1">
      <c r="A22" s="298"/>
      <c r="B22" s="188"/>
      <c r="C22" s="189"/>
      <c r="D22" s="189"/>
      <c r="E22" s="298"/>
      <c r="F22" s="328"/>
      <c r="G22" s="328"/>
      <c r="H22" s="191"/>
      <c r="I22" s="179"/>
      <c r="J22" s="179"/>
      <c r="K22" s="179"/>
      <c r="L22" s="179"/>
      <c r="M22" s="179"/>
      <c r="N22" s="179"/>
      <c r="O22" s="179"/>
      <c r="P22" s="196"/>
    </row>
    <row r="23" spans="1:16" s="92" customFormat="1" ht="16.5" customHeight="1">
      <c r="A23" s="298"/>
      <c r="B23" s="188"/>
      <c r="C23" s="189"/>
      <c r="D23" s="189"/>
      <c r="E23" s="298"/>
      <c r="F23" s="328"/>
      <c r="G23" s="328"/>
      <c r="H23" s="191"/>
      <c r="I23" s="179"/>
      <c r="J23" s="179"/>
      <c r="K23" s="179"/>
      <c r="L23" s="179"/>
      <c r="M23" s="179"/>
      <c r="N23" s="179"/>
      <c r="O23" s="179"/>
      <c r="P23" s="196"/>
    </row>
    <row r="24" spans="1:16" s="92" customFormat="1" ht="16.5" customHeight="1">
      <c r="A24" s="298"/>
      <c r="B24" s="188"/>
      <c r="C24" s="189"/>
      <c r="D24" s="189"/>
      <c r="E24" s="298"/>
      <c r="F24" s="328"/>
      <c r="G24" s="328"/>
      <c r="H24" s="191"/>
      <c r="I24" s="179"/>
      <c r="J24" s="179"/>
      <c r="K24" s="179"/>
      <c r="L24" s="179"/>
      <c r="M24" s="179"/>
      <c r="N24" s="179"/>
      <c r="O24" s="179"/>
      <c r="P24" s="196"/>
    </row>
    <row r="25" spans="1:16" s="92" customFormat="1" ht="16.5" customHeight="1">
      <c r="A25" s="298"/>
      <c r="B25" s="188"/>
      <c r="C25" s="189"/>
      <c r="D25" s="189"/>
      <c r="E25" s="298"/>
      <c r="F25" s="328"/>
      <c r="G25" s="328"/>
      <c r="H25" s="191"/>
      <c r="I25" s="179"/>
      <c r="J25" s="179"/>
      <c r="K25" s="179"/>
      <c r="L25" s="179"/>
      <c r="M25" s="179"/>
      <c r="N25" s="179"/>
      <c r="O25" s="179"/>
      <c r="P25" s="196"/>
    </row>
    <row r="26" spans="1:16" s="92" customFormat="1" ht="16.5" customHeight="1">
      <c r="A26" s="176"/>
      <c r="B26" s="188"/>
      <c r="C26" s="189"/>
      <c r="D26" s="189"/>
      <c r="E26" s="176"/>
      <c r="F26" s="328"/>
      <c r="G26" s="328"/>
      <c r="H26" s="191"/>
      <c r="I26" s="179"/>
      <c r="J26" s="179"/>
      <c r="K26" s="179"/>
      <c r="L26" s="179"/>
      <c r="M26" s="179"/>
      <c r="N26" s="179"/>
      <c r="O26" s="179"/>
      <c r="P26" s="196"/>
    </row>
    <row r="27" spans="1:16" s="92" customFormat="1" ht="16.5" customHeight="1">
      <c r="A27" s="176"/>
      <c r="B27" s="188"/>
      <c r="C27" s="189"/>
      <c r="D27" s="189"/>
      <c r="E27" s="176"/>
      <c r="F27" s="328"/>
      <c r="G27" s="328"/>
      <c r="H27" s="191"/>
      <c r="I27" s="179"/>
      <c r="J27" s="179"/>
      <c r="K27" s="179"/>
      <c r="L27" s="179"/>
      <c r="M27" s="179"/>
      <c r="N27" s="179"/>
      <c r="O27" s="179"/>
      <c r="P27" s="196"/>
    </row>
    <row r="28" spans="1:16" s="92" customFormat="1" ht="16.5" customHeight="1">
      <c r="A28" s="176"/>
      <c r="B28" s="188"/>
      <c r="C28" s="189"/>
      <c r="D28" s="189"/>
      <c r="E28" s="176"/>
      <c r="F28" s="328"/>
      <c r="G28" s="328"/>
      <c r="H28" s="191"/>
      <c r="I28" s="179"/>
      <c r="J28" s="179"/>
      <c r="K28" s="179"/>
      <c r="L28" s="179"/>
      <c r="M28" s="179"/>
      <c r="N28" s="179"/>
      <c r="O28" s="179"/>
      <c r="P28" s="196"/>
    </row>
    <row r="29" spans="1:16" s="92" customFormat="1" ht="16.5" customHeight="1">
      <c r="A29" s="176"/>
      <c r="B29" s="188"/>
      <c r="C29" s="189"/>
      <c r="D29" s="189"/>
      <c r="E29" s="176"/>
      <c r="F29" s="328"/>
      <c r="G29" s="328"/>
      <c r="H29" s="191"/>
      <c r="I29" s="179"/>
      <c r="J29" s="179"/>
      <c r="K29" s="179"/>
      <c r="L29" s="179"/>
      <c r="M29" s="179"/>
      <c r="N29" s="179"/>
      <c r="O29" s="179"/>
      <c r="P29" s="196"/>
    </row>
    <row r="30" spans="1:16" s="92" customFormat="1" ht="16.5" customHeight="1">
      <c r="A30" s="176"/>
      <c r="B30" s="188"/>
      <c r="C30" s="189"/>
      <c r="D30" s="189"/>
      <c r="E30" s="176"/>
      <c r="F30" s="328"/>
      <c r="G30" s="328"/>
      <c r="H30" s="191"/>
      <c r="I30" s="179"/>
      <c r="J30" s="179"/>
      <c r="K30" s="179"/>
      <c r="L30" s="179"/>
      <c r="M30" s="179"/>
      <c r="N30" s="179"/>
      <c r="O30" s="179"/>
      <c r="P30" s="196"/>
    </row>
    <row r="31" spans="1:16" s="92" customFormat="1" ht="16.5" customHeight="1">
      <c r="A31" s="522" t="s">
        <v>334</v>
      </c>
      <c r="B31" s="523"/>
      <c r="C31" s="189"/>
      <c r="D31" s="189"/>
      <c r="E31" s="176"/>
      <c r="F31" s="328">
        <f>ROUND(SUM(F6:F30),2)</f>
        <v>0</v>
      </c>
      <c r="G31" s="328">
        <f>ROUND(SUM(G6:G30),2)</f>
        <v>0</v>
      </c>
      <c r="H31" s="191"/>
      <c r="I31" s="179"/>
      <c r="J31" s="179"/>
      <c r="K31" s="179"/>
      <c r="L31" s="179"/>
      <c r="M31" s="179"/>
      <c r="N31" s="179"/>
      <c r="O31" s="179"/>
      <c r="P31" s="19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667"/>
      <c r="B33" s="667"/>
      <c r="C33" s="667"/>
      <c r="D33" s="667"/>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79"/>
      <c r="B74" s="179"/>
      <c r="C74" s="179"/>
      <c r="D74" s="179"/>
      <c r="E74" s="179"/>
      <c r="F74" s="179"/>
      <c r="G74" s="179"/>
      <c r="H74" s="179"/>
      <c r="I74" s="179"/>
      <c r="J74" s="179"/>
      <c r="K74" s="179"/>
      <c r="L74" s="179"/>
      <c r="M74" s="179"/>
      <c r="N74" s="179"/>
      <c r="O74" s="179"/>
      <c r="P74" s="186"/>
    </row>
    <row r="75" spans="1:16" ht="15.75" customHeight="1">
      <c r="A75" s="179"/>
      <c r="B75" s="179"/>
      <c r="C75" s="179"/>
      <c r="D75" s="179"/>
      <c r="E75" s="179"/>
      <c r="F75" s="179"/>
      <c r="G75" s="179"/>
      <c r="H75" s="179"/>
      <c r="I75" s="179"/>
      <c r="J75" s="179"/>
      <c r="K75" s="179"/>
      <c r="L75" s="179"/>
      <c r="M75" s="179"/>
      <c r="N75" s="179"/>
      <c r="O75" s="179"/>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87"/>
      <c r="B79" s="187"/>
      <c r="C79" s="187"/>
      <c r="D79" s="187"/>
      <c r="E79" s="187"/>
      <c r="F79" s="187"/>
      <c r="G79" s="187"/>
      <c r="H79" s="187"/>
      <c r="I79" s="187"/>
      <c r="J79" s="187"/>
      <c r="K79" s="187"/>
      <c r="L79" s="187"/>
      <c r="M79" s="187"/>
      <c r="N79" s="187"/>
      <c r="O79" s="187"/>
      <c r="P79" s="186"/>
    </row>
    <row r="80" spans="1:16" ht="15.75" customHeight="1">
      <c r="A80" s="187"/>
      <c r="B80" s="187"/>
      <c r="C80" s="187"/>
      <c r="D80" s="187"/>
      <c r="E80" s="187"/>
      <c r="F80" s="187"/>
      <c r="G80" s="187"/>
      <c r="H80" s="187"/>
      <c r="I80" s="187"/>
      <c r="J80" s="187"/>
      <c r="K80" s="187"/>
      <c r="L80" s="187"/>
      <c r="M80" s="187"/>
      <c r="N80" s="187"/>
      <c r="O80" s="187"/>
      <c r="P80" s="186"/>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row r="89" spans="1:15" ht="15.75" customHeight="1">
      <c r="A89" s="102"/>
      <c r="B89" s="102"/>
      <c r="C89" s="102"/>
      <c r="D89" s="102"/>
      <c r="E89" s="102"/>
      <c r="F89" s="102"/>
      <c r="G89" s="102"/>
      <c r="H89" s="102"/>
      <c r="I89" s="102"/>
      <c r="J89" s="102"/>
      <c r="K89" s="102"/>
      <c r="L89" s="102"/>
      <c r="M89" s="102"/>
      <c r="N89" s="102"/>
      <c r="O89" s="102"/>
    </row>
    <row r="90" spans="1:15" ht="15.75" customHeight="1">
      <c r="A90" s="102"/>
      <c r="B90" s="102"/>
      <c r="C90" s="102"/>
      <c r="D90" s="102"/>
      <c r="E90" s="102"/>
      <c r="F90" s="102"/>
      <c r="G90" s="102"/>
      <c r="H90" s="102"/>
      <c r="I90" s="102"/>
      <c r="J90" s="102"/>
      <c r="K90" s="102"/>
      <c r="L90" s="102"/>
      <c r="M90" s="102"/>
      <c r="N90" s="102"/>
      <c r="O90" s="102"/>
    </row>
  </sheetData>
  <mergeCells count="5">
    <mergeCell ref="A33:D33"/>
    <mergeCell ref="A4:C4"/>
    <mergeCell ref="A1:H1"/>
    <mergeCell ref="A2:H2"/>
    <mergeCell ref="A31:B31"/>
  </mergeCells>
  <phoneticPr fontId="8" type="noConversion"/>
  <printOptions horizontalCentered="1"/>
  <pageMargins left="0.59055118110236227" right="0.59055118110236227" top="0.86614173228346458" bottom="0.86614173228346458" header="0.47244094488188981" footer="0.59055118110236227"/>
  <pageSetup paperSize="9" scale="92"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P87"/>
  <sheetViews>
    <sheetView view="pageBreakPreview" zoomScaleNormal="100" zoomScaleSheetLayoutView="100" workbookViewId="0">
      <selection activeCell="E28" sqref="E28"/>
    </sheetView>
  </sheetViews>
  <sheetFormatPr defaultColWidth="9" defaultRowHeight="15.75" customHeight="1"/>
  <cols>
    <col min="1" max="1" width="6" style="2" customWidth="1"/>
    <col min="2" max="2" width="30.375" style="2" customWidth="1"/>
    <col min="3" max="3" width="13.5" style="2" customWidth="1"/>
    <col min="4" max="4" width="18.5" style="2" customWidth="1"/>
    <col min="5" max="6" width="18.875" style="2" customWidth="1"/>
    <col min="7" max="7" width="15.5" style="2" customWidth="1"/>
    <col min="8" max="16384" width="9" style="2"/>
  </cols>
  <sheetData>
    <row r="1" spans="1:16" s="15" customFormat="1" ht="30" customHeight="1">
      <c r="A1" s="519" t="s">
        <v>176</v>
      </c>
      <c r="B1" s="519"/>
      <c r="C1" s="519"/>
      <c r="D1" s="519"/>
      <c r="E1" s="519"/>
      <c r="F1" s="519"/>
      <c r="G1" s="519"/>
    </row>
    <row r="2" spans="1:16" s="92" customFormat="1" ht="16.5" customHeight="1">
      <c r="A2" s="518" t="str">
        <f>公用信息!A8</f>
        <v>评估基准日：2018年11月30日</v>
      </c>
      <c r="B2" s="518"/>
      <c r="C2" s="518"/>
      <c r="D2" s="518"/>
      <c r="E2" s="518"/>
      <c r="F2" s="518"/>
      <c r="G2" s="537"/>
      <c r="H2" s="90"/>
      <c r="I2" s="90"/>
      <c r="J2" s="90"/>
      <c r="K2" s="90"/>
      <c r="L2" s="90"/>
      <c r="M2" s="90"/>
      <c r="N2" s="90"/>
      <c r="O2" s="90"/>
    </row>
    <row r="3" spans="1:16" s="92" customFormat="1" ht="16.5" customHeight="1">
      <c r="A3" s="91"/>
      <c r="B3" s="91"/>
      <c r="C3" s="91"/>
      <c r="D3" s="91"/>
      <c r="E3" s="91"/>
      <c r="F3" s="91"/>
      <c r="G3" s="155" t="s">
        <v>388</v>
      </c>
      <c r="H3" s="90"/>
      <c r="I3" s="90"/>
      <c r="J3" s="90"/>
      <c r="K3" s="90"/>
      <c r="L3" s="90"/>
      <c r="M3" s="90"/>
      <c r="N3" s="90"/>
      <c r="O3" s="90"/>
    </row>
    <row r="4" spans="1:16" s="92" customFormat="1" ht="16.5" customHeight="1">
      <c r="A4" s="540" t="str">
        <f>公用信息!A5</f>
        <v>被评估单位：中国劳动关系学院</v>
      </c>
      <c r="B4" s="540"/>
      <c r="C4" s="540"/>
      <c r="D4" s="540"/>
      <c r="E4" s="90"/>
      <c r="F4" s="90"/>
      <c r="G4" s="156" t="s">
        <v>291</v>
      </c>
      <c r="H4" s="90"/>
      <c r="I4" s="90"/>
      <c r="J4" s="90"/>
      <c r="K4" s="90"/>
      <c r="L4" s="90"/>
      <c r="M4" s="90"/>
      <c r="N4" s="90"/>
      <c r="O4" s="90"/>
    </row>
    <row r="5" spans="1:16" s="93" customFormat="1" ht="16.5" customHeight="1">
      <c r="A5" s="176" t="s">
        <v>36</v>
      </c>
      <c r="B5" s="176" t="s">
        <v>336</v>
      </c>
      <c r="C5" s="176" t="s">
        <v>50</v>
      </c>
      <c r="D5" s="176" t="s">
        <v>342</v>
      </c>
      <c r="E5" s="192" t="s">
        <v>51</v>
      </c>
      <c r="F5" s="176" t="s">
        <v>52</v>
      </c>
      <c r="G5" s="176" t="s">
        <v>331</v>
      </c>
      <c r="H5" s="245"/>
      <c r="I5" s="245"/>
      <c r="J5" s="245"/>
      <c r="K5" s="245"/>
      <c r="L5" s="245"/>
      <c r="M5" s="245"/>
      <c r="N5" s="245"/>
      <c r="O5" s="245"/>
      <c r="P5" s="266"/>
    </row>
    <row r="6" spans="1:16" s="92" customFormat="1" ht="16.5" customHeight="1">
      <c r="A6" s="176"/>
      <c r="B6" s="188"/>
      <c r="C6" s="175"/>
      <c r="D6" s="176"/>
      <c r="E6" s="328"/>
      <c r="F6" s="328"/>
      <c r="G6" s="191"/>
      <c r="H6" s="179"/>
      <c r="I6" s="179"/>
      <c r="J6" s="179"/>
      <c r="K6" s="179"/>
      <c r="L6" s="179"/>
      <c r="M6" s="179"/>
      <c r="N6" s="179"/>
      <c r="O6" s="179"/>
      <c r="P6" s="196"/>
    </row>
    <row r="7" spans="1:16" s="92" customFormat="1" ht="16.5" customHeight="1">
      <c r="A7" s="176"/>
      <c r="B7" s="188"/>
      <c r="C7" s="175"/>
      <c r="D7" s="176"/>
      <c r="E7" s="328"/>
      <c r="F7" s="328"/>
      <c r="G7" s="191"/>
      <c r="H7" s="179"/>
      <c r="I7" s="179"/>
      <c r="J7" s="179"/>
      <c r="K7" s="179"/>
      <c r="L7" s="179"/>
      <c r="M7" s="179"/>
      <c r="N7" s="179"/>
      <c r="O7" s="179"/>
      <c r="P7" s="196"/>
    </row>
    <row r="8" spans="1:16" s="92" customFormat="1" ht="16.5" customHeight="1">
      <c r="A8" s="298"/>
      <c r="B8" s="188"/>
      <c r="C8" s="175"/>
      <c r="D8" s="298"/>
      <c r="E8" s="328"/>
      <c r="F8" s="328"/>
      <c r="G8" s="191"/>
      <c r="H8" s="179"/>
      <c r="I8" s="179"/>
      <c r="J8" s="179"/>
      <c r="K8" s="179"/>
      <c r="L8" s="179"/>
      <c r="M8" s="179"/>
      <c r="N8" s="179"/>
      <c r="O8" s="179"/>
      <c r="P8" s="196"/>
    </row>
    <row r="9" spans="1:16" s="92" customFormat="1" ht="16.5" customHeight="1">
      <c r="A9" s="298"/>
      <c r="B9" s="188"/>
      <c r="C9" s="175"/>
      <c r="D9" s="298"/>
      <c r="E9" s="328"/>
      <c r="F9" s="328"/>
      <c r="G9" s="191"/>
      <c r="H9" s="179"/>
      <c r="I9" s="179"/>
      <c r="J9" s="179"/>
      <c r="K9" s="179"/>
      <c r="L9" s="179"/>
      <c r="M9" s="179"/>
      <c r="N9" s="179"/>
      <c r="O9" s="179"/>
      <c r="P9" s="196"/>
    </row>
    <row r="10" spans="1:16" s="92" customFormat="1" ht="16.5" customHeight="1">
      <c r="A10" s="298"/>
      <c r="B10" s="188"/>
      <c r="C10" s="175"/>
      <c r="D10" s="298"/>
      <c r="E10" s="328"/>
      <c r="F10" s="328"/>
      <c r="G10" s="191"/>
      <c r="H10" s="179"/>
      <c r="I10" s="179"/>
      <c r="J10" s="179"/>
      <c r="K10" s="179"/>
      <c r="L10" s="179"/>
      <c r="M10" s="179"/>
      <c r="N10" s="179"/>
      <c r="O10" s="179"/>
      <c r="P10" s="196"/>
    </row>
    <row r="11" spans="1:16" s="92" customFormat="1" ht="16.5" customHeight="1">
      <c r="A11" s="298"/>
      <c r="B11" s="188"/>
      <c r="C11" s="175"/>
      <c r="D11" s="298"/>
      <c r="E11" s="328"/>
      <c r="F11" s="328"/>
      <c r="G11" s="191"/>
      <c r="H11" s="179"/>
      <c r="I11" s="179"/>
      <c r="J11" s="179"/>
      <c r="K11" s="179"/>
      <c r="L11" s="179"/>
      <c r="M11" s="179"/>
      <c r="N11" s="179"/>
      <c r="O11" s="179"/>
      <c r="P11" s="196"/>
    </row>
    <row r="12" spans="1:16" s="92" customFormat="1" ht="16.5" customHeight="1">
      <c r="A12" s="176"/>
      <c r="B12" s="188"/>
      <c r="C12" s="175"/>
      <c r="D12" s="176"/>
      <c r="E12" s="328"/>
      <c r="F12" s="328"/>
      <c r="G12" s="191"/>
      <c r="H12" s="179"/>
      <c r="I12" s="179"/>
      <c r="J12" s="179"/>
      <c r="K12" s="179"/>
      <c r="L12" s="179"/>
      <c r="M12" s="179"/>
      <c r="N12" s="179"/>
      <c r="O12" s="179"/>
      <c r="P12" s="196"/>
    </row>
    <row r="13" spans="1:16" s="92" customFormat="1" ht="16.5" customHeight="1">
      <c r="A13" s="176"/>
      <c r="B13" s="188"/>
      <c r="C13" s="175"/>
      <c r="D13" s="176"/>
      <c r="E13" s="328"/>
      <c r="F13" s="328"/>
      <c r="G13" s="191"/>
      <c r="H13" s="179"/>
      <c r="I13" s="179"/>
      <c r="J13" s="179"/>
      <c r="K13" s="179"/>
      <c r="L13" s="179"/>
      <c r="M13" s="179"/>
      <c r="N13" s="179"/>
      <c r="O13" s="179"/>
      <c r="P13" s="196"/>
    </row>
    <row r="14" spans="1:16" s="92" customFormat="1" ht="16.5" customHeight="1">
      <c r="A14" s="176"/>
      <c r="B14" s="188"/>
      <c r="C14" s="175"/>
      <c r="D14" s="176"/>
      <c r="E14" s="328"/>
      <c r="F14" s="328"/>
      <c r="G14" s="191"/>
      <c r="H14" s="179"/>
      <c r="I14" s="179"/>
      <c r="J14" s="179"/>
      <c r="K14" s="179"/>
      <c r="L14" s="179"/>
      <c r="M14" s="179"/>
      <c r="N14" s="179"/>
      <c r="O14" s="179"/>
      <c r="P14" s="196"/>
    </row>
    <row r="15" spans="1:16" s="92" customFormat="1" ht="16.5" customHeight="1">
      <c r="A15" s="176"/>
      <c r="B15" s="188"/>
      <c r="C15" s="175"/>
      <c r="D15" s="176"/>
      <c r="E15" s="328"/>
      <c r="F15" s="328"/>
      <c r="G15" s="191"/>
      <c r="H15" s="179"/>
      <c r="I15" s="179"/>
      <c r="J15" s="179"/>
      <c r="K15" s="179"/>
      <c r="L15" s="179"/>
      <c r="M15" s="179"/>
      <c r="N15" s="179"/>
      <c r="O15" s="179"/>
      <c r="P15" s="196"/>
    </row>
    <row r="16" spans="1:16" s="92" customFormat="1" ht="16.5" customHeight="1">
      <c r="A16" s="176"/>
      <c r="B16" s="188"/>
      <c r="C16" s="175"/>
      <c r="D16" s="176"/>
      <c r="E16" s="328"/>
      <c r="F16" s="328"/>
      <c r="G16" s="191"/>
      <c r="H16" s="179"/>
      <c r="I16" s="179"/>
      <c r="J16" s="179"/>
      <c r="K16" s="179"/>
      <c r="L16" s="179"/>
      <c r="M16" s="179"/>
      <c r="N16" s="179"/>
      <c r="O16" s="179"/>
      <c r="P16" s="196"/>
    </row>
    <row r="17" spans="1:16" s="92" customFormat="1" ht="16.5" customHeight="1">
      <c r="A17" s="176"/>
      <c r="B17" s="188"/>
      <c r="C17" s="175"/>
      <c r="D17" s="176"/>
      <c r="E17" s="328"/>
      <c r="F17" s="328"/>
      <c r="G17" s="191"/>
      <c r="H17" s="179"/>
      <c r="I17" s="179"/>
      <c r="J17" s="179"/>
      <c r="K17" s="179"/>
      <c r="L17" s="179"/>
      <c r="M17" s="179"/>
      <c r="N17" s="179"/>
      <c r="O17" s="179"/>
      <c r="P17" s="196"/>
    </row>
    <row r="18" spans="1:16" s="92" customFormat="1" ht="16.5" customHeight="1">
      <c r="A18" s="176"/>
      <c r="B18" s="188"/>
      <c r="C18" s="175"/>
      <c r="D18" s="176"/>
      <c r="E18" s="328"/>
      <c r="F18" s="328"/>
      <c r="G18" s="191"/>
      <c r="H18" s="179"/>
      <c r="I18" s="179"/>
      <c r="J18" s="179"/>
      <c r="K18" s="179"/>
      <c r="L18" s="179"/>
      <c r="M18" s="179"/>
      <c r="N18" s="179"/>
      <c r="O18" s="179"/>
      <c r="P18" s="196"/>
    </row>
    <row r="19" spans="1:16" s="92" customFormat="1" ht="16.5" customHeight="1">
      <c r="A19" s="176"/>
      <c r="B19" s="188"/>
      <c r="C19" s="175"/>
      <c r="D19" s="176"/>
      <c r="E19" s="328"/>
      <c r="F19" s="328"/>
      <c r="G19" s="191"/>
      <c r="H19" s="179"/>
      <c r="I19" s="179"/>
      <c r="J19" s="179"/>
      <c r="K19" s="179"/>
      <c r="L19" s="179"/>
      <c r="M19" s="179"/>
      <c r="N19" s="179"/>
      <c r="O19" s="179"/>
      <c r="P19" s="196"/>
    </row>
    <row r="20" spans="1:16" s="92" customFormat="1" ht="16.5" customHeight="1">
      <c r="A20" s="176"/>
      <c r="B20" s="188"/>
      <c r="C20" s="175"/>
      <c r="D20" s="176"/>
      <c r="E20" s="328"/>
      <c r="F20" s="328"/>
      <c r="G20" s="191"/>
      <c r="H20" s="179"/>
      <c r="I20" s="179"/>
      <c r="J20" s="179"/>
      <c r="K20" s="179"/>
      <c r="L20" s="179"/>
      <c r="M20" s="179"/>
      <c r="N20" s="179"/>
      <c r="O20" s="179"/>
      <c r="P20" s="196"/>
    </row>
    <row r="21" spans="1:16" s="92" customFormat="1" ht="16.5" customHeight="1">
      <c r="A21" s="176"/>
      <c r="B21" s="188"/>
      <c r="C21" s="175"/>
      <c r="D21" s="176"/>
      <c r="E21" s="328"/>
      <c r="F21" s="328"/>
      <c r="G21" s="191"/>
      <c r="H21" s="179"/>
      <c r="I21" s="179"/>
      <c r="J21" s="179"/>
      <c r="K21" s="179"/>
      <c r="L21" s="179"/>
      <c r="M21" s="179"/>
      <c r="N21" s="179"/>
      <c r="O21" s="179"/>
      <c r="P21" s="196"/>
    </row>
    <row r="22" spans="1:16" s="92" customFormat="1" ht="16.5" customHeight="1">
      <c r="A22" s="176"/>
      <c r="B22" s="188"/>
      <c r="C22" s="175"/>
      <c r="D22" s="176"/>
      <c r="E22" s="328"/>
      <c r="F22" s="328"/>
      <c r="G22" s="191"/>
      <c r="H22" s="179"/>
      <c r="I22" s="179"/>
      <c r="J22" s="179"/>
      <c r="K22" s="179"/>
      <c r="L22" s="179"/>
      <c r="M22" s="179"/>
      <c r="N22" s="179"/>
      <c r="O22" s="179"/>
      <c r="P22" s="196"/>
    </row>
    <row r="23" spans="1:16" s="92" customFormat="1" ht="16.5" customHeight="1">
      <c r="A23" s="176"/>
      <c r="B23" s="188"/>
      <c r="C23" s="175"/>
      <c r="D23" s="176"/>
      <c r="E23" s="328"/>
      <c r="F23" s="328"/>
      <c r="G23" s="191"/>
      <c r="H23" s="179"/>
      <c r="I23" s="179"/>
      <c r="J23" s="179"/>
      <c r="K23" s="179"/>
      <c r="L23" s="179"/>
      <c r="M23" s="179"/>
      <c r="N23" s="179"/>
      <c r="O23" s="179"/>
      <c r="P23" s="196"/>
    </row>
    <row r="24" spans="1:16" s="92" customFormat="1" ht="16.5" customHeight="1">
      <c r="A24" s="176"/>
      <c r="B24" s="188"/>
      <c r="C24" s="175"/>
      <c r="D24" s="176"/>
      <c r="E24" s="328"/>
      <c r="F24" s="328"/>
      <c r="G24" s="191"/>
      <c r="H24" s="179"/>
      <c r="I24" s="179"/>
      <c r="J24" s="179"/>
      <c r="K24" s="179"/>
      <c r="L24" s="179"/>
      <c r="M24" s="179"/>
      <c r="N24" s="179"/>
      <c r="O24" s="179"/>
      <c r="P24" s="196"/>
    </row>
    <row r="25" spans="1:16" s="92" customFormat="1" ht="16.5" customHeight="1">
      <c r="A25" s="176"/>
      <c r="B25" s="188"/>
      <c r="C25" s="175"/>
      <c r="D25" s="176"/>
      <c r="E25" s="328"/>
      <c r="F25" s="328"/>
      <c r="G25" s="191"/>
      <c r="H25" s="179"/>
      <c r="I25" s="179"/>
      <c r="J25" s="179"/>
      <c r="K25" s="179"/>
      <c r="L25" s="179"/>
      <c r="M25" s="179"/>
      <c r="N25" s="179"/>
      <c r="O25" s="179"/>
      <c r="P25" s="196"/>
    </row>
    <row r="26" spans="1:16" s="92" customFormat="1" ht="16.5" customHeight="1">
      <c r="A26" s="176"/>
      <c r="B26" s="188"/>
      <c r="C26" s="175"/>
      <c r="D26" s="176"/>
      <c r="E26" s="328"/>
      <c r="F26" s="328"/>
      <c r="G26" s="191"/>
      <c r="H26" s="179"/>
      <c r="I26" s="179"/>
      <c r="J26" s="179"/>
      <c r="K26" s="179"/>
      <c r="L26" s="179"/>
      <c r="M26" s="179"/>
      <c r="N26" s="179"/>
      <c r="O26" s="179"/>
      <c r="P26" s="196"/>
    </row>
    <row r="27" spans="1:16" s="92" customFormat="1" ht="16.5" customHeight="1">
      <c r="A27" s="176"/>
      <c r="B27" s="188"/>
      <c r="C27" s="175"/>
      <c r="D27" s="176"/>
      <c r="E27" s="328"/>
      <c r="F27" s="328"/>
      <c r="G27" s="191"/>
      <c r="H27" s="179"/>
      <c r="I27" s="179"/>
      <c r="J27" s="179"/>
      <c r="K27" s="179"/>
      <c r="L27" s="179"/>
      <c r="M27" s="179"/>
      <c r="N27" s="179"/>
      <c r="O27" s="179"/>
      <c r="P27" s="196"/>
    </row>
    <row r="28" spans="1:16" s="92" customFormat="1" ht="16.5" customHeight="1">
      <c r="A28" s="522" t="s">
        <v>334</v>
      </c>
      <c r="B28" s="523"/>
      <c r="C28" s="189"/>
      <c r="D28" s="176"/>
      <c r="E28" s="328">
        <f>ROUND(SUM(E6:E27),2)</f>
        <v>0</v>
      </c>
      <c r="F28" s="328">
        <f>ROUND(SUM(F6:F27),2)</f>
        <v>0</v>
      </c>
      <c r="G28" s="191"/>
      <c r="H28" s="179"/>
      <c r="I28" s="179"/>
      <c r="J28" s="179"/>
      <c r="K28" s="179"/>
      <c r="L28" s="179"/>
      <c r="M28" s="179"/>
      <c r="N28" s="179"/>
      <c r="O28" s="179"/>
      <c r="P28" s="19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667"/>
      <c r="B30" s="667"/>
      <c r="C30" s="667"/>
      <c r="D30" s="667"/>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5">
    <mergeCell ref="A30:D30"/>
    <mergeCell ref="A4:D4"/>
    <mergeCell ref="A1:G1"/>
    <mergeCell ref="A2:G2"/>
    <mergeCell ref="A28:B28"/>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P87"/>
  <sheetViews>
    <sheetView view="pageBreakPreview" topLeftCell="A13" zoomScaleNormal="100" zoomScaleSheetLayoutView="100" workbookViewId="0">
      <selection activeCell="E28" sqref="E28"/>
    </sheetView>
  </sheetViews>
  <sheetFormatPr defaultColWidth="9" defaultRowHeight="15.75" customHeight="1"/>
  <cols>
    <col min="1" max="1" width="6.75" style="2" customWidth="1"/>
    <col min="2" max="2" width="29.125" style="2" customWidth="1"/>
    <col min="3" max="3" width="14" style="2" customWidth="1"/>
    <col min="4" max="4" width="16" style="2" customWidth="1"/>
    <col min="5" max="6" width="19.75" style="2" customWidth="1"/>
    <col min="7" max="7" width="16.375" style="2" customWidth="1"/>
    <col min="8" max="16384" width="9" style="2"/>
  </cols>
  <sheetData>
    <row r="1" spans="1:16" s="15" customFormat="1" ht="30" customHeight="1">
      <c r="A1" s="519" t="s">
        <v>324</v>
      </c>
      <c r="B1" s="519"/>
      <c r="C1" s="519"/>
      <c r="D1" s="519"/>
      <c r="E1" s="519"/>
      <c r="F1" s="519"/>
      <c r="G1" s="519"/>
    </row>
    <row r="2" spans="1:16" s="92" customFormat="1" ht="16.5" customHeight="1">
      <c r="A2" s="518" t="str">
        <f>公用信息!A8</f>
        <v>评估基准日：2018年11月30日</v>
      </c>
      <c r="B2" s="518"/>
      <c r="C2" s="518"/>
      <c r="D2" s="518"/>
      <c r="E2" s="518"/>
      <c r="F2" s="518"/>
      <c r="G2" s="537"/>
      <c r="H2" s="90"/>
      <c r="I2" s="90"/>
      <c r="J2" s="90"/>
      <c r="K2" s="90"/>
      <c r="L2" s="90"/>
      <c r="M2" s="90"/>
      <c r="N2" s="90"/>
      <c r="O2" s="90"/>
    </row>
    <row r="3" spans="1:16" s="92" customFormat="1" ht="16.5" customHeight="1">
      <c r="A3" s="91"/>
      <c r="B3" s="91"/>
      <c r="C3" s="91"/>
      <c r="D3" s="91"/>
      <c r="E3" s="91"/>
      <c r="F3" s="91"/>
      <c r="G3" s="155" t="s">
        <v>387</v>
      </c>
      <c r="H3" s="90"/>
      <c r="I3" s="90"/>
      <c r="J3" s="90"/>
      <c r="K3" s="90"/>
      <c r="L3" s="90"/>
      <c r="M3" s="90"/>
      <c r="N3" s="90"/>
      <c r="O3" s="90"/>
    </row>
    <row r="4" spans="1:16" s="92" customFormat="1" ht="16.5" customHeight="1">
      <c r="A4" s="540" t="str">
        <f>公用信息!A5</f>
        <v>被评估单位：中国劳动关系学院</v>
      </c>
      <c r="B4" s="540"/>
      <c r="C4" s="540"/>
      <c r="D4" s="540"/>
      <c r="E4" s="90"/>
      <c r="F4" s="90"/>
      <c r="G4" s="156" t="s">
        <v>291</v>
      </c>
      <c r="H4" s="90"/>
      <c r="I4" s="90"/>
      <c r="J4" s="90"/>
      <c r="K4" s="90"/>
      <c r="L4" s="90"/>
      <c r="M4" s="90"/>
      <c r="N4" s="90"/>
      <c r="O4" s="90"/>
    </row>
    <row r="5" spans="1:16" s="93" customFormat="1" ht="16.5" customHeight="1">
      <c r="A5" s="176" t="s">
        <v>36</v>
      </c>
      <c r="B5" s="176" t="s">
        <v>336</v>
      </c>
      <c r="C5" s="176" t="s">
        <v>50</v>
      </c>
      <c r="D5" s="176" t="s">
        <v>342</v>
      </c>
      <c r="E5" s="192" t="s">
        <v>51</v>
      </c>
      <c r="F5" s="176" t="s">
        <v>52</v>
      </c>
      <c r="G5" s="176" t="s">
        <v>331</v>
      </c>
      <c r="H5" s="245"/>
      <c r="I5" s="245"/>
      <c r="J5" s="245"/>
      <c r="K5" s="245"/>
      <c r="L5" s="245"/>
      <c r="M5" s="245"/>
      <c r="N5" s="245"/>
      <c r="O5" s="245"/>
      <c r="P5" s="266"/>
    </row>
    <row r="6" spans="1:16" s="92" customFormat="1" ht="16.5" customHeight="1">
      <c r="A6" s="176"/>
      <c r="B6" s="188"/>
      <c r="C6" s="175"/>
      <c r="D6" s="176"/>
      <c r="E6" s="328"/>
      <c r="F6" s="328"/>
      <c r="G6" s="191"/>
      <c r="H6" s="179"/>
      <c r="I6" s="179"/>
      <c r="J6" s="179"/>
      <c r="K6" s="179"/>
      <c r="L6" s="179"/>
      <c r="M6" s="179"/>
      <c r="N6" s="179"/>
      <c r="O6" s="179"/>
      <c r="P6" s="196"/>
    </row>
    <row r="7" spans="1:16" s="92" customFormat="1" ht="16.5" customHeight="1">
      <c r="A7" s="298"/>
      <c r="B7" s="188"/>
      <c r="C7" s="175"/>
      <c r="D7" s="298"/>
      <c r="E7" s="328"/>
      <c r="F7" s="328"/>
      <c r="G7" s="191"/>
      <c r="H7" s="179"/>
      <c r="I7" s="179"/>
      <c r="J7" s="179"/>
      <c r="K7" s="179"/>
      <c r="L7" s="179"/>
      <c r="M7" s="179"/>
      <c r="N7" s="179"/>
      <c r="O7" s="179"/>
      <c r="P7" s="196"/>
    </row>
    <row r="8" spans="1:16" s="92" customFormat="1" ht="16.5" customHeight="1">
      <c r="A8" s="176"/>
      <c r="B8" s="188"/>
      <c r="C8" s="175"/>
      <c r="D8" s="176"/>
      <c r="E8" s="328"/>
      <c r="F8" s="328"/>
      <c r="G8" s="191"/>
      <c r="H8" s="179"/>
      <c r="I8" s="179"/>
      <c r="J8" s="179"/>
      <c r="K8" s="179"/>
      <c r="L8" s="179"/>
      <c r="M8" s="179"/>
      <c r="N8" s="179"/>
      <c r="O8" s="179"/>
      <c r="P8" s="196"/>
    </row>
    <row r="9" spans="1:16" s="92" customFormat="1" ht="16.5" customHeight="1">
      <c r="A9" s="176"/>
      <c r="B9" s="188"/>
      <c r="C9" s="175"/>
      <c r="D9" s="176"/>
      <c r="E9" s="328"/>
      <c r="F9" s="328"/>
      <c r="G9" s="191"/>
      <c r="H9" s="179"/>
      <c r="I9" s="179"/>
      <c r="J9" s="179"/>
      <c r="K9" s="179"/>
      <c r="L9" s="179"/>
      <c r="M9" s="179"/>
      <c r="N9" s="179"/>
      <c r="O9" s="179"/>
      <c r="P9" s="196"/>
    </row>
    <row r="10" spans="1:16" s="92" customFormat="1" ht="16.5" customHeight="1">
      <c r="A10" s="176"/>
      <c r="B10" s="188"/>
      <c r="C10" s="175"/>
      <c r="D10" s="176"/>
      <c r="E10" s="328"/>
      <c r="F10" s="328"/>
      <c r="G10" s="191"/>
      <c r="H10" s="179"/>
      <c r="I10" s="179"/>
      <c r="J10" s="179"/>
      <c r="K10" s="179"/>
      <c r="L10" s="179"/>
      <c r="M10" s="179"/>
      <c r="N10" s="179"/>
      <c r="O10" s="179"/>
      <c r="P10" s="196"/>
    </row>
    <row r="11" spans="1:16" s="92" customFormat="1" ht="16.5" customHeight="1">
      <c r="A11" s="176"/>
      <c r="B11" s="188"/>
      <c r="C11" s="175"/>
      <c r="D11" s="176"/>
      <c r="E11" s="328"/>
      <c r="F11" s="328"/>
      <c r="G11" s="191"/>
      <c r="H11" s="179"/>
      <c r="I11" s="179"/>
      <c r="J11" s="179"/>
      <c r="K11" s="179"/>
      <c r="L11" s="179"/>
      <c r="M11" s="179"/>
      <c r="N11" s="179"/>
      <c r="O11" s="179"/>
      <c r="P11" s="196"/>
    </row>
    <row r="12" spans="1:16" s="92" customFormat="1" ht="16.5" customHeight="1">
      <c r="A12" s="176"/>
      <c r="B12" s="188"/>
      <c r="C12" s="175"/>
      <c r="D12" s="176"/>
      <c r="E12" s="328"/>
      <c r="F12" s="328"/>
      <c r="G12" s="191"/>
      <c r="H12" s="179"/>
      <c r="I12" s="179"/>
      <c r="J12" s="179"/>
      <c r="K12" s="179"/>
      <c r="L12" s="179"/>
      <c r="M12" s="179"/>
      <c r="N12" s="179"/>
      <c r="O12" s="179"/>
      <c r="P12" s="196"/>
    </row>
    <row r="13" spans="1:16" s="92" customFormat="1" ht="16.5" customHeight="1">
      <c r="A13" s="176"/>
      <c r="B13" s="188"/>
      <c r="C13" s="175"/>
      <c r="D13" s="176"/>
      <c r="E13" s="328"/>
      <c r="F13" s="328"/>
      <c r="G13" s="191"/>
      <c r="H13" s="179"/>
      <c r="I13" s="179"/>
      <c r="J13" s="179"/>
      <c r="K13" s="179"/>
      <c r="L13" s="179"/>
      <c r="M13" s="179"/>
      <c r="N13" s="179"/>
      <c r="O13" s="179"/>
      <c r="P13" s="196"/>
    </row>
    <row r="14" spans="1:16" s="92" customFormat="1" ht="16.5" customHeight="1">
      <c r="A14" s="176"/>
      <c r="B14" s="188"/>
      <c r="C14" s="175"/>
      <c r="D14" s="176"/>
      <c r="E14" s="328"/>
      <c r="F14" s="328"/>
      <c r="G14" s="191"/>
      <c r="H14" s="179"/>
      <c r="I14" s="179"/>
      <c r="J14" s="179"/>
      <c r="K14" s="179"/>
      <c r="L14" s="179"/>
      <c r="M14" s="179"/>
      <c r="N14" s="179"/>
      <c r="O14" s="179"/>
      <c r="P14" s="196"/>
    </row>
    <row r="15" spans="1:16" s="92" customFormat="1" ht="16.5" customHeight="1">
      <c r="A15" s="176"/>
      <c r="B15" s="188"/>
      <c r="C15" s="175"/>
      <c r="D15" s="176"/>
      <c r="E15" s="328"/>
      <c r="F15" s="328"/>
      <c r="G15" s="191"/>
      <c r="H15" s="179"/>
      <c r="I15" s="179"/>
      <c r="J15" s="179"/>
      <c r="K15" s="179"/>
      <c r="L15" s="179"/>
      <c r="M15" s="179"/>
      <c r="N15" s="179"/>
      <c r="O15" s="179"/>
      <c r="P15" s="196"/>
    </row>
    <row r="16" spans="1:16" s="92" customFormat="1" ht="16.5" customHeight="1">
      <c r="A16" s="176"/>
      <c r="B16" s="188"/>
      <c r="C16" s="175"/>
      <c r="D16" s="176"/>
      <c r="E16" s="328"/>
      <c r="F16" s="328"/>
      <c r="G16" s="191"/>
      <c r="H16" s="179"/>
      <c r="I16" s="179"/>
      <c r="J16" s="179"/>
      <c r="K16" s="179"/>
      <c r="L16" s="179"/>
      <c r="M16" s="179"/>
      <c r="N16" s="179"/>
      <c r="O16" s="179"/>
      <c r="P16" s="196"/>
    </row>
    <row r="17" spans="1:16" s="92" customFormat="1" ht="16.5" customHeight="1">
      <c r="A17" s="176"/>
      <c r="B17" s="188"/>
      <c r="C17" s="175"/>
      <c r="D17" s="176"/>
      <c r="E17" s="328"/>
      <c r="F17" s="328"/>
      <c r="G17" s="191"/>
      <c r="H17" s="179"/>
      <c r="I17" s="179"/>
      <c r="J17" s="179"/>
      <c r="K17" s="179"/>
      <c r="L17" s="179"/>
      <c r="M17" s="179"/>
      <c r="N17" s="179"/>
      <c r="O17" s="179"/>
      <c r="P17" s="196"/>
    </row>
    <row r="18" spans="1:16" s="92" customFormat="1" ht="16.5" customHeight="1">
      <c r="A18" s="176"/>
      <c r="B18" s="188"/>
      <c r="C18" s="175"/>
      <c r="D18" s="176"/>
      <c r="E18" s="328"/>
      <c r="F18" s="328"/>
      <c r="G18" s="191"/>
      <c r="H18" s="179"/>
      <c r="I18" s="179"/>
      <c r="J18" s="179"/>
      <c r="K18" s="179"/>
      <c r="L18" s="179"/>
      <c r="M18" s="179"/>
      <c r="N18" s="179"/>
      <c r="O18" s="179"/>
      <c r="P18" s="196"/>
    </row>
    <row r="19" spans="1:16" s="92" customFormat="1" ht="16.5" customHeight="1">
      <c r="A19" s="176"/>
      <c r="B19" s="188"/>
      <c r="C19" s="175"/>
      <c r="D19" s="176"/>
      <c r="E19" s="328"/>
      <c r="F19" s="328"/>
      <c r="G19" s="191"/>
      <c r="H19" s="179"/>
      <c r="I19" s="179"/>
      <c r="J19" s="179"/>
      <c r="K19" s="179"/>
      <c r="L19" s="179"/>
      <c r="M19" s="179"/>
      <c r="N19" s="179"/>
      <c r="O19" s="179"/>
      <c r="P19" s="196"/>
    </row>
    <row r="20" spans="1:16" s="92" customFormat="1" ht="16.5" customHeight="1">
      <c r="A20" s="176"/>
      <c r="B20" s="188"/>
      <c r="C20" s="175"/>
      <c r="D20" s="176"/>
      <c r="E20" s="328"/>
      <c r="F20" s="328"/>
      <c r="G20" s="191"/>
      <c r="H20" s="179"/>
      <c r="I20" s="179"/>
      <c r="J20" s="179"/>
      <c r="K20" s="179"/>
      <c r="L20" s="179"/>
      <c r="M20" s="179"/>
      <c r="N20" s="179"/>
      <c r="O20" s="179"/>
      <c r="P20" s="196"/>
    </row>
    <row r="21" spans="1:16" s="92" customFormat="1" ht="16.5" customHeight="1">
      <c r="A21" s="176"/>
      <c r="B21" s="188"/>
      <c r="C21" s="175"/>
      <c r="D21" s="176"/>
      <c r="E21" s="328"/>
      <c r="F21" s="328"/>
      <c r="G21" s="191"/>
      <c r="H21" s="179"/>
      <c r="I21" s="179"/>
      <c r="J21" s="179"/>
      <c r="K21" s="179"/>
      <c r="L21" s="179"/>
      <c r="M21" s="179"/>
      <c r="N21" s="179"/>
      <c r="O21" s="179"/>
      <c r="P21" s="196"/>
    </row>
    <row r="22" spans="1:16" s="92" customFormat="1" ht="16.5" customHeight="1">
      <c r="A22" s="176"/>
      <c r="B22" s="188"/>
      <c r="C22" s="175"/>
      <c r="D22" s="176"/>
      <c r="E22" s="328"/>
      <c r="F22" s="328"/>
      <c r="G22" s="191"/>
      <c r="H22" s="179"/>
      <c r="I22" s="179"/>
      <c r="J22" s="179"/>
      <c r="K22" s="179"/>
      <c r="L22" s="179"/>
      <c r="M22" s="179"/>
      <c r="N22" s="179"/>
      <c r="O22" s="179"/>
      <c r="P22" s="196"/>
    </row>
    <row r="23" spans="1:16" s="92" customFormat="1" ht="16.5" customHeight="1">
      <c r="A23" s="176"/>
      <c r="B23" s="188"/>
      <c r="C23" s="175"/>
      <c r="D23" s="176"/>
      <c r="E23" s="328"/>
      <c r="F23" s="328"/>
      <c r="G23" s="191"/>
      <c r="H23" s="179"/>
      <c r="I23" s="179"/>
      <c r="J23" s="179"/>
      <c r="K23" s="179"/>
      <c r="L23" s="179"/>
      <c r="M23" s="179"/>
      <c r="N23" s="179"/>
      <c r="O23" s="179"/>
      <c r="P23" s="196"/>
    </row>
    <row r="24" spans="1:16" s="92" customFormat="1" ht="16.5" customHeight="1">
      <c r="A24" s="176"/>
      <c r="B24" s="188"/>
      <c r="C24" s="175"/>
      <c r="D24" s="176"/>
      <c r="E24" s="328"/>
      <c r="F24" s="328"/>
      <c r="G24" s="191"/>
      <c r="H24" s="179"/>
      <c r="I24" s="179"/>
      <c r="J24" s="179"/>
      <c r="K24" s="179"/>
      <c r="L24" s="179"/>
      <c r="M24" s="179"/>
      <c r="N24" s="179"/>
      <c r="O24" s="179"/>
      <c r="P24" s="196"/>
    </row>
    <row r="25" spans="1:16" s="92" customFormat="1" ht="16.5" customHeight="1">
      <c r="A25" s="176"/>
      <c r="B25" s="188"/>
      <c r="C25" s="175"/>
      <c r="D25" s="176"/>
      <c r="E25" s="328"/>
      <c r="F25" s="328"/>
      <c r="G25" s="191"/>
      <c r="H25" s="179"/>
      <c r="I25" s="179"/>
      <c r="J25" s="179"/>
      <c r="K25" s="179"/>
      <c r="L25" s="179"/>
      <c r="M25" s="179"/>
      <c r="N25" s="179"/>
      <c r="O25" s="179"/>
      <c r="P25" s="196"/>
    </row>
    <row r="26" spans="1:16" s="92" customFormat="1" ht="16.5" customHeight="1">
      <c r="A26" s="176"/>
      <c r="B26" s="188"/>
      <c r="C26" s="175"/>
      <c r="D26" s="176"/>
      <c r="E26" s="328"/>
      <c r="F26" s="328"/>
      <c r="G26" s="191"/>
      <c r="H26" s="179"/>
      <c r="I26" s="179"/>
      <c r="J26" s="179"/>
      <c r="K26" s="179"/>
      <c r="L26" s="179"/>
      <c r="M26" s="179"/>
      <c r="N26" s="179"/>
      <c r="O26" s="179"/>
      <c r="P26" s="196"/>
    </row>
    <row r="27" spans="1:16" s="92" customFormat="1" ht="16.5" customHeight="1">
      <c r="A27" s="176"/>
      <c r="B27" s="188"/>
      <c r="C27" s="175"/>
      <c r="D27" s="176"/>
      <c r="E27" s="328"/>
      <c r="F27" s="328"/>
      <c r="G27" s="191"/>
      <c r="H27" s="179"/>
      <c r="I27" s="179"/>
      <c r="J27" s="179"/>
      <c r="K27" s="179"/>
      <c r="L27" s="179"/>
      <c r="M27" s="179"/>
      <c r="N27" s="179"/>
      <c r="O27" s="179"/>
      <c r="P27" s="196"/>
    </row>
    <row r="28" spans="1:16" s="92" customFormat="1" ht="16.5" customHeight="1">
      <c r="A28" s="522" t="s">
        <v>334</v>
      </c>
      <c r="B28" s="523"/>
      <c r="C28" s="189"/>
      <c r="D28" s="176"/>
      <c r="E28" s="328">
        <f>ROUND(SUM(E6:E27),2)</f>
        <v>0</v>
      </c>
      <c r="F28" s="328">
        <f>ROUND(SUM(F6:F27),2)</f>
        <v>0</v>
      </c>
      <c r="G28" s="191"/>
      <c r="H28" s="179"/>
      <c r="I28" s="179"/>
      <c r="J28" s="179"/>
      <c r="K28" s="179"/>
      <c r="L28" s="179"/>
      <c r="M28" s="179"/>
      <c r="N28" s="179"/>
      <c r="O28" s="179"/>
      <c r="P28" s="19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667"/>
      <c r="B30" s="667"/>
      <c r="C30" s="667"/>
      <c r="D30" s="667"/>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5">
    <mergeCell ref="A30:D30"/>
    <mergeCell ref="A1:G1"/>
    <mergeCell ref="A2:G2"/>
    <mergeCell ref="A28:B28"/>
    <mergeCell ref="A4:D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A1:P85"/>
  <sheetViews>
    <sheetView view="pageBreakPreview" zoomScaleNormal="100" zoomScaleSheetLayoutView="100" workbookViewId="0">
      <selection activeCell="C6" sqref="C6"/>
    </sheetView>
  </sheetViews>
  <sheetFormatPr defaultColWidth="9" defaultRowHeight="15.75" customHeight="1"/>
  <cols>
    <col min="1" max="1" width="7.875" style="2" customWidth="1"/>
    <col min="2" max="2" width="32.25" style="2" customWidth="1"/>
    <col min="3" max="3" width="18.5" style="2" customWidth="1"/>
    <col min="4" max="4" width="22.375" style="2" customWidth="1"/>
    <col min="5" max="5" width="21.875" style="2" customWidth="1"/>
    <col min="6" max="6" width="18.125" style="2" customWidth="1"/>
    <col min="7" max="16384" width="9" style="2"/>
  </cols>
  <sheetData>
    <row r="1" spans="1:16" s="15" customFormat="1" ht="30" customHeight="1">
      <c r="A1" s="519" t="s">
        <v>175</v>
      </c>
      <c r="B1" s="519"/>
      <c r="C1" s="519"/>
      <c r="D1" s="519"/>
      <c r="E1" s="519"/>
      <c r="F1" s="519"/>
    </row>
    <row r="2" spans="1:16" s="92" customFormat="1" ht="18" customHeight="1">
      <c r="A2" s="518" t="str">
        <f>公用信息!A8</f>
        <v>评估基准日：2018年11月30日</v>
      </c>
      <c r="B2" s="518"/>
      <c r="C2" s="518"/>
      <c r="D2" s="518"/>
      <c r="E2" s="518"/>
      <c r="F2" s="518"/>
      <c r="G2" s="90"/>
      <c r="H2" s="90"/>
      <c r="I2" s="90"/>
      <c r="J2" s="90"/>
      <c r="K2" s="90"/>
      <c r="L2" s="90"/>
      <c r="M2" s="90"/>
      <c r="N2" s="90"/>
      <c r="O2" s="90"/>
    </row>
    <row r="3" spans="1:16" s="92" customFormat="1" ht="18" customHeight="1">
      <c r="A3" s="91"/>
      <c r="B3" s="91"/>
      <c r="C3" s="91"/>
      <c r="D3" s="91"/>
      <c r="E3" s="91"/>
      <c r="F3" s="155" t="s">
        <v>371</v>
      </c>
      <c r="G3" s="90"/>
      <c r="H3" s="90"/>
      <c r="I3" s="90"/>
      <c r="J3" s="90"/>
      <c r="K3" s="90"/>
      <c r="L3" s="90"/>
      <c r="M3" s="90"/>
      <c r="N3" s="90"/>
      <c r="O3" s="90"/>
    </row>
    <row r="4" spans="1:16" s="92" customFormat="1" ht="18" customHeight="1">
      <c r="A4" s="89" t="str">
        <f>公用信息!A5</f>
        <v>被评估单位：中国劳动关系学院</v>
      </c>
      <c r="B4" s="90"/>
      <c r="C4" s="90"/>
      <c r="D4" s="90"/>
      <c r="E4" s="90"/>
      <c r="F4" s="156" t="s">
        <v>291</v>
      </c>
      <c r="G4" s="90"/>
      <c r="H4" s="90"/>
      <c r="I4" s="90"/>
      <c r="J4" s="90"/>
      <c r="K4" s="90"/>
      <c r="L4" s="90"/>
      <c r="M4" s="90"/>
      <c r="N4" s="90"/>
      <c r="O4" s="90"/>
    </row>
    <row r="5" spans="1:16" s="93" customFormat="1" ht="18" customHeight="1">
      <c r="A5" s="176" t="s">
        <v>36</v>
      </c>
      <c r="B5" s="176" t="s">
        <v>330</v>
      </c>
      <c r="C5" s="176" t="s">
        <v>50</v>
      </c>
      <c r="D5" s="192" t="s">
        <v>51</v>
      </c>
      <c r="E5" s="176" t="s">
        <v>52</v>
      </c>
      <c r="F5" s="176" t="s">
        <v>331</v>
      </c>
      <c r="G5" s="245"/>
      <c r="H5" s="245"/>
      <c r="I5" s="245"/>
      <c r="J5" s="245"/>
      <c r="K5" s="245"/>
      <c r="L5" s="245"/>
      <c r="M5" s="245"/>
      <c r="N5" s="245"/>
      <c r="O5" s="245"/>
      <c r="P5" s="266"/>
    </row>
    <row r="6" spans="1:16" s="92" customFormat="1" ht="18" customHeight="1">
      <c r="A6" s="176">
        <v>1</v>
      </c>
      <c r="B6" s="188" t="s">
        <v>372</v>
      </c>
      <c r="C6" s="175">
        <v>40940</v>
      </c>
      <c r="D6" s="328"/>
      <c r="E6" s="328"/>
      <c r="F6" s="191"/>
      <c r="G6" s="179"/>
      <c r="H6" s="179"/>
      <c r="I6" s="179"/>
      <c r="J6" s="179"/>
      <c r="K6" s="179"/>
      <c r="L6" s="179"/>
      <c r="M6" s="179"/>
      <c r="N6" s="179"/>
      <c r="O6" s="179"/>
      <c r="P6" s="196"/>
    </row>
    <row r="7" spans="1:16" s="92" customFormat="1" ht="18" customHeight="1">
      <c r="A7" s="176">
        <v>2</v>
      </c>
      <c r="B7" s="188" t="s">
        <v>373</v>
      </c>
      <c r="C7" s="175"/>
      <c r="D7" s="328"/>
      <c r="E7" s="328"/>
      <c r="F7" s="191"/>
      <c r="G7" s="179"/>
      <c r="H7" s="179"/>
      <c r="I7" s="179"/>
      <c r="J7" s="179"/>
      <c r="K7" s="179"/>
      <c r="L7" s="179"/>
      <c r="M7" s="179"/>
      <c r="N7" s="179"/>
      <c r="O7" s="179"/>
      <c r="P7" s="196"/>
    </row>
    <row r="8" spans="1:16" s="92" customFormat="1" ht="18" customHeight="1">
      <c r="A8" s="176">
        <v>3</v>
      </c>
      <c r="B8" s="188" t="s">
        <v>374</v>
      </c>
      <c r="C8" s="175"/>
      <c r="D8" s="328"/>
      <c r="E8" s="328"/>
      <c r="F8" s="191"/>
      <c r="G8" s="179"/>
      <c r="H8" s="179"/>
      <c r="I8" s="179"/>
      <c r="J8" s="179"/>
      <c r="K8" s="179"/>
      <c r="L8" s="179"/>
      <c r="M8" s="179"/>
      <c r="N8" s="179"/>
      <c r="O8" s="179"/>
      <c r="P8" s="196"/>
    </row>
    <row r="9" spans="1:16" s="92" customFormat="1" ht="18" customHeight="1">
      <c r="A9" s="176">
        <v>4</v>
      </c>
      <c r="B9" s="188" t="s">
        <v>375</v>
      </c>
      <c r="C9" s="175"/>
      <c r="D9" s="328"/>
      <c r="E9" s="328"/>
      <c r="F9" s="191"/>
      <c r="G9" s="179"/>
      <c r="H9" s="179"/>
      <c r="I9" s="179"/>
      <c r="J9" s="179"/>
      <c r="K9" s="179"/>
      <c r="L9" s="179"/>
      <c r="M9" s="179"/>
      <c r="N9" s="179"/>
      <c r="O9" s="179"/>
      <c r="P9" s="196"/>
    </row>
    <row r="10" spans="1:16" s="92" customFormat="1" ht="18" customHeight="1">
      <c r="A10" s="176">
        <v>5</v>
      </c>
      <c r="B10" s="188" t="s">
        <v>376</v>
      </c>
      <c r="C10" s="175"/>
      <c r="D10" s="328"/>
      <c r="E10" s="328"/>
      <c r="F10" s="191"/>
      <c r="G10" s="179"/>
      <c r="H10" s="179"/>
      <c r="I10" s="179"/>
      <c r="J10" s="179"/>
      <c r="K10" s="179"/>
      <c r="L10" s="179"/>
      <c r="M10" s="179"/>
      <c r="N10" s="179"/>
      <c r="O10" s="179"/>
      <c r="P10" s="196"/>
    </row>
    <row r="11" spans="1:16" s="92" customFormat="1" ht="18" customHeight="1">
      <c r="A11" s="176">
        <v>6</v>
      </c>
      <c r="B11" s="188" t="s">
        <v>377</v>
      </c>
      <c r="C11" s="175"/>
      <c r="D11" s="328"/>
      <c r="E11" s="328"/>
      <c r="F11" s="191"/>
      <c r="G11" s="179"/>
      <c r="H11" s="179"/>
      <c r="I11" s="179"/>
      <c r="J11" s="179"/>
      <c r="K11" s="179"/>
      <c r="L11" s="179"/>
      <c r="M11" s="179"/>
      <c r="N11" s="179"/>
      <c r="O11" s="179"/>
      <c r="P11" s="196"/>
    </row>
    <row r="12" spans="1:16" s="92" customFormat="1" ht="18" customHeight="1">
      <c r="A12" s="176">
        <v>7</v>
      </c>
      <c r="B12" s="188" t="s">
        <v>378</v>
      </c>
      <c r="C12" s="175"/>
      <c r="D12" s="328"/>
      <c r="E12" s="328"/>
      <c r="F12" s="191"/>
      <c r="G12" s="179"/>
      <c r="H12" s="179"/>
      <c r="I12" s="179"/>
      <c r="J12" s="179"/>
      <c r="K12" s="179"/>
      <c r="L12" s="179"/>
      <c r="M12" s="179"/>
      <c r="N12" s="179"/>
      <c r="O12" s="179"/>
      <c r="P12" s="196"/>
    </row>
    <row r="13" spans="1:16" s="92" customFormat="1" ht="18" customHeight="1">
      <c r="A13" s="176">
        <v>8</v>
      </c>
      <c r="B13" s="188" t="s">
        <v>379</v>
      </c>
      <c r="C13" s="175"/>
      <c r="D13" s="328"/>
      <c r="E13" s="328"/>
      <c r="F13" s="191"/>
      <c r="G13" s="179"/>
      <c r="H13" s="179"/>
      <c r="I13" s="179"/>
      <c r="J13" s="179"/>
      <c r="K13" s="179"/>
      <c r="L13" s="179"/>
      <c r="M13" s="179"/>
      <c r="N13" s="179"/>
      <c r="O13" s="179"/>
      <c r="P13" s="196"/>
    </row>
    <row r="14" spans="1:16" s="92" customFormat="1" ht="18" customHeight="1">
      <c r="A14" s="176">
        <v>9</v>
      </c>
      <c r="B14" s="188" t="s">
        <v>380</v>
      </c>
      <c r="C14" s="175"/>
      <c r="D14" s="328"/>
      <c r="E14" s="328"/>
      <c r="F14" s="191"/>
      <c r="G14" s="179"/>
      <c r="H14" s="179"/>
      <c r="I14" s="179"/>
      <c r="J14" s="179"/>
      <c r="K14" s="179"/>
      <c r="L14" s="179"/>
      <c r="M14" s="179"/>
      <c r="N14" s="179"/>
      <c r="O14" s="179"/>
      <c r="P14" s="196"/>
    </row>
    <row r="15" spans="1:16" s="92" customFormat="1" ht="18" customHeight="1">
      <c r="A15" s="176">
        <v>10</v>
      </c>
      <c r="B15" s="188" t="s">
        <v>381</v>
      </c>
      <c r="C15" s="175"/>
      <c r="D15" s="328"/>
      <c r="E15" s="328"/>
      <c r="F15" s="191"/>
      <c r="G15" s="179"/>
      <c r="H15" s="179"/>
      <c r="I15" s="179"/>
      <c r="J15" s="179"/>
      <c r="K15" s="179"/>
      <c r="L15" s="179"/>
      <c r="M15" s="179"/>
      <c r="N15" s="179"/>
      <c r="O15" s="179"/>
      <c r="P15" s="196"/>
    </row>
    <row r="16" spans="1:16" s="92" customFormat="1" ht="18" customHeight="1">
      <c r="A16" s="176">
        <v>11</v>
      </c>
      <c r="B16" s="188" t="s">
        <v>382</v>
      </c>
      <c r="C16" s="175"/>
      <c r="D16" s="328"/>
      <c r="E16" s="328"/>
      <c r="F16" s="191"/>
      <c r="G16" s="179"/>
      <c r="H16" s="179"/>
      <c r="I16" s="179"/>
      <c r="J16" s="179"/>
      <c r="K16" s="179"/>
      <c r="L16" s="179"/>
      <c r="M16" s="179"/>
      <c r="N16" s="179"/>
      <c r="O16" s="179"/>
      <c r="P16" s="196"/>
    </row>
    <row r="17" spans="1:16" s="92" customFormat="1" ht="18" customHeight="1">
      <c r="A17" s="176">
        <v>12</v>
      </c>
      <c r="B17" s="188" t="s">
        <v>383</v>
      </c>
      <c r="C17" s="175"/>
      <c r="D17" s="328"/>
      <c r="E17" s="328"/>
      <c r="F17" s="191"/>
      <c r="G17" s="179"/>
      <c r="H17" s="179"/>
      <c r="I17" s="179"/>
      <c r="J17" s="179"/>
      <c r="K17" s="179"/>
      <c r="L17" s="179"/>
      <c r="M17" s="179"/>
      <c r="N17" s="179"/>
      <c r="O17" s="179"/>
      <c r="P17" s="196"/>
    </row>
    <row r="18" spans="1:16" s="92" customFormat="1" ht="18" customHeight="1">
      <c r="A18" s="176">
        <v>13</v>
      </c>
      <c r="B18" s="188" t="s">
        <v>384</v>
      </c>
      <c r="C18" s="175"/>
      <c r="D18" s="328"/>
      <c r="E18" s="328"/>
      <c r="F18" s="191"/>
      <c r="G18" s="179"/>
      <c r="H18" s="179"/>
      <c r="I18" s="179"/>
      <c r="J18" s="179"/>
      <c r="K18" s="179"/>
      <c r="L18" s="179"/>
      <c r="M18" s="179"/>
      <c r="N18" s="179"/>
      <c r="O18" s="179"/>
      <c r="P18" s="196"/>
    </row>
    <row r="19" spans="1:16" s="92" customFormat="1" ht="18" customHeight="1">
      <c r="A19" s="176">
        <v>14</v>
      </c>
      <c r="B19" s="188" t="s">
        <v>385</v>
      </c>
      <c r="C19" s="175"/>
      <c r="D19" s="328"/>
      <c r="E19" s="328"/>
      <c r="F19" s="191"/>
      <c r="G19" s="179"/>
      <c r="H19" s="179"/>
      <c r="I19" s="179"/>
      <c r="J19" s="179"/>
      <c r="K19" s="179"/>
      <c r="L19" s="179"/>
      <c r="M19" s="179"/>
      <c r="N19" s="179"/>
      <c r="O19" s="179"/>
      <c r="P19" s="196"/>
    </row>
    <row r="20" spans="1:16" s="92" customFormat="1" ht="18" customHeight="1">
      <c r="A20" s="176">
        <v>15</v>
      </c>
      <c r="B20" s="188" t="s">
        <v>386</v>
      </c>
      <c r="C20" s="175"/>
      <c r="D20" s="328"/>
      <c r="E20" s="328"/>
      <c r="F20" s="191"/>
      <c r="G20" s="179"/>
      <c r="H20" s="179"/>
      <c r="I20" s="179"/>
      <c r="J20" s="179"/>
      <c r="K20" s="179"/>
      <c r="L20" s="179"/>
      <c r="M20" s="179"/>
      <c r="N20" s="179"/>
      <c r="O20" s="179"/>
      <c r="P20" s="196"/>
    </row>
    <row r="21" spans="1:16" s="92" customFormat="1" ht="18" customHeight="1">
      <c r="A21" s="176"/>
      <c r="B21" s="188"/>
      <c r="C21" s="175"/>
      <c r="D21" s="328"/>
      <c r="E21" s="328"/>
      <c r="F21" s="191"/>
      <c r="G21" s="179"/>
      <c r="H21" s="179"/>
      <c r="I21" s="179"/>
      <c r="J21" s="179"/>
      <c r="K21" s="179"/>
      <c r="L21" s="179"/>
      <c r="M21" s="179"/>
      <c r="N21" s="179"/>
      <c r="O21" s="179"/>
      <c r="P21" s="196"/>
    </row>
    <row r="22" spans="1:16" s="92" customFormat="1" ht="18" customHeight="1">
      <c r="A22" s="176"/>
      <c r="B22" s="188"/>
      <c r="C22" s="175"/>
      <c r="D22" s="328"/>
      <c r="E22" s="328"/>
      <c r="F22" s="191"/>
      <c r="G22" s="179"/>
      <c r="H22" s="179"/>
      <c r="I22" s="179"/>
      <c r="J22" s="179"/>
      <c r="K22" s="179"/>
      <c r="L22" s="179"/>
      <c r="M22" s="179"/>
      <c r="N22" s="179"/>
      <c r="O22" s="179"/>
      <c r="P22" s="196"/>
    </row>
    <row r="23" spans="1:16" s="92" customFormat="1" ht="18" customHeight="1">
      <c r="A23" s="176"/>
      <c r="B23" s="188"/>
      <c r="C23" s="175"/>
      <c r="D23" s="328"/>
      <c r="E23" s="328"/>
      <c r="F23" s="191"/>
      <c r="G23" s="179"/>
      <c r="H23" s="179"/>
      <c r="I23" s="179"/>
      <c r="J23" s="179"/>
      <c r="K23" s="179"/>
      <c r="L23" s="179"/>
      <c r="M23" s="179"/>
      <c r="N23" s="179"/>
      <c r="O23" s="179"/>
      <c r="P23" s="196"/>
    </row>
    <row r="24" spans="1:16" s="92" customFormat="1" ht="18" customHeight="1">
      <c r="A24" s="176"/>
      <c r="B24" s="188"/>
      <c r="C24" s="175"/>
      <c r="D24" s="328"/>
      <c r="E24" s="328"/>
      <c r="F24" s="191"/>
      <c r="G24" s="179"/>
      <c r="H24" s="179"/>
      <c r="I24" s="179"/>
      <c r="J24" s="179"/>
      <c r="K24" s="179"/>
      <c r="L24" s="179"/>
      <c r="M24" s="179"/>
      <c r="N24" s="179"/>
      <c r="O24" s="179"/>
      <c r="P24" s="196"/>
    </row>
    <row r="25" spans="1:16" s="92" customFormat="1" ht="18" customHeight="1">
      <c r="A25" s="176"/>
      <c r="B25" s="188"/>
      <c r="C25" s="175"/>
      <c r="D25" s="328"/>
      <c r="E25" s="328"/>
      <c r="F25" s="191"/>
      <c r="G25" s="179"/>
      <c r="H25" s="179"/>
      <c r="I25" s="179"/>
      <c r="J25" s="179"/>
      <c r="K25" s="179"/>
      <c r="L25" s="179"/>
      <c r="M25" s="179"/>
      <c r="N25" s="179"/>
      <c r="O25" s="179"/>
      <c r="P25" s="196"/>
    </row>
    <row r="26" spans="1:16" s="92" customFormat="1" ht="18" customHeight="1">
      <c r="A26" s="522" t="s">
        <v>334</v>
      </c>
      <c r="B26" s="523"/>
      <c r="C26" s="189"/>
      <c r="D26" s="328">
        <f>ROUND(SUM(D6:D25),2)</f>
        <v>0</v>
      </c>
      <c r="E26" s="328">
        <f>ROUND(SUM(E6:E25),2)</f>
        <v>0</v>
      </c>
      <c r="F26" s="191"/>
      <c r="G26" s="179"/>
      <c r="H26" s="179"/>
      <c r="I26" s="179"/>
      <c r="J26" s="179"/>
      <c r="K26" s="179"/>
      <c r="L26" s="179"/>
      <c r="M26" s="179"/>
      <c r="N26" s="179"/>
      <c r="O26" s="179"/>
      <c r="P26" s="196"/>
    </row>
    <row r="27" spans="1:16" ht="15.75" customHeight="1">
      <c r="A27" s="179"/>
      <c r="B27" s="179"/>
      <c r="C27" s="179"/>
      <c r="D27" s="179"/>
      <c r="E27" s="179"/>
      <c r="F27" s="179"/>
      <c r="G27" s="179"/>
      <c r="H27" s="179"/>
      <c r="I27" s="179"/>
      <c r="J27" s="179"/>
      <c r="K27" s="179"/>
      <c r="L27" s="179"/>
      <c r="M27" s="179"/>
      <c r="N27" s="179"/>
      <c r="O27" s="179"/>
      <c r="P27" s="186"/>
    </row>
    <row r="28" spans="1:16" ht="15.75" customHeight="1">
      <c r="A28" s="667"/>
      <c r="B28" s="667"/>
      <c r="C28" s="667"/>
      <c r="D28" s="667"/>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4">
    <mergeCell ref="A28:D28"/>
    <mergeCell ref="A1:F1"/>
    <mergeCell ref="A2:F2"/>
    <mergeCell ref="A26:B26"/>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A1:P86"/>
  <sheetViews>
    <sheetView view="pageBreakPreview" zoomScaleNormal="100" zoomScaleSheetLayoutView="100" workbookViewId="0">
      <selection activeCell="E27" sqref="E27"/>
    </sheetView>
  </sheetViews>
  <sheetFormatPr defaultColWidth="9" defaultRowHeight="15.75" customHeight="1"/>
  <cols>
    <col min="1" max="1" width="8.375" style="2" customWidth="1"/>
    <col min="2" max="2" width="27.125" style="2" customWidth="1"/>
    <col min="3" max="3" width="17.125" style="2" customWidth="1"/>
    <col min="4" max="4" width="19.25" style="2" customWidth="1"/>
    <col min="5" max="6" width="19.375" style="2" customWidth="1"/>
    <col min="7" max="7" width="15.5" style="2" customWidth="1"/>
    <col min="8" max="16384" width="9" style="2"/>
  </cols>
  <sheetData>
    <row r="1" spans="1:16" s="15" customFormat="1" ht="30" customHeight="1">
      <c r="A1" s="519" t="s">
        <v>174</v>
      </c>
      <c r="B1" s="519"/>
      <c r="C1" s="519"/>
      <c r="D1" s="519"/>
      <c r="E1" s="519"/>
      <c r="F1" s="519"/>
      <c r="G1" s="519"/>
    </row>
    <row r="2" spans="1:16" s="92" customFormat="1" ht="17.25" customHeight="1">
      <c r="A2" s="518" t="str">
        <f>公用信息!A8</f>
        <v>评估基准日：2018年11月30日</v>
      </c>
      <c r="B2" s="518"/>
      <c r="C2" s="518"/>
      <c r="D2" s="518"/>
      <c r="E2" s="518"/>
      <c r="F2" s="518"/>
      <c r="G2" s="537"/>
      <c r="H2" s="90"/>
      <c r="I2" s="90"/>
      <c r="J2" s="90"/>
      <c r="K2" s="90"/>
      <c r="L2" s="90"/>
      <c r="M2" s="90"/>
      <c r="N2" s="90"/>
      <c r="O2" s="90"/>
    </row>
    <row r="3" spans="1:16" s="92" customFormat="1" ht="17.25" customHeight="1">
      <c r="A3" s="91"/>
      <c r="B3" s="91"/>
      <c r="C3" s="91"/>
      <c r="D3" s="91"/>
      <c r="E3" s="91"/>
      <c r="F3" s="91"/>
      <c r="G3" s="155" t="s">
        <v>368</v>
      </c>
      <c r="H3" s="90"/>
      <c r="I3" s="90"/>
      <c r="J3" s="90"/>
      <c r="K3" s="90"/>
      <c r="L3" s="90"/>
      <c r="M3" s="90"/>
      <c r="N3" s="90"/>
      <c r="O3" s="90"/>
    </row>
    <row r="4" spans="1:16" s="92" customFormat="1" ht="17.25" customHeight="1">
      <c r="A4" s="89" t="str">
        <f>公用信息!A5</f>
        <v>被评估单位：中国劳动关系学院</v>
      </c>
      <c r="B4" s="90"/>
      <c r="C4" s="90"/>
      <c r="D4" s="90"/>
      <c r="E4" s="90"/>
      <c r="F4" s="90"/>
      <c r="G4" s="156" t="s">
        <v>291</v>
      </c>
      <c r="H4" s="90"/>
      <c r="I4" s="90"/>
      <c r="J4" s="90"/>
      <c r="K4" s="90"/>
      <c r="L4" s="90"/>
      <c r="M4" s="90"/>
      <c r="N4" s="90"/>
      <c r="O4" s="90"/>
    </row>
    <row r="5" spans="1:16" s="93" customFormat="1" ht="17.25" customHeight="1">
      <c r="A5" s="176" t="s">
        <v>36</v>
      </c>
      <c r="B5" s="176" t="s">
        <v>369</v>
      </c>
      <c r="C5" s="176" t="s">
        <v>50</v>
      </c>
      <c r="D5" s="176" t="s">
        <v>370</v>
      </c>
      <c r="E5" s="192" t="s">
        <v>51</v>
      </c>
      <c r="F5" s="176" t="s">
        <v>52</v>
      </c>
      <c r="G5" s="176" t="s">
        <v>331</v>
      </c>
      <c r="H5" s="245"/>
      <c r="I5" s="245"/>
      <c r="J5" s="245"/>
      <c r="K5" s="245"/>
      <c r="L5" s="245"/>
      <c r="M5" s="245"/>
      <c r="N5" s="245"/>
      <c r="O5" s="245"/>
      <c r="P5" s="266"/>
    </row>
    <row r="6" spans="1:16" s="92" customFormat="1" ht="17.25" customHeight="1">
      <c r="A6" s="176"/>
      <c r="B6" s="188"/>
      <c r="C6" s="175"/>
      <c r="D6" s="176"/>
      <c r="E6" s="328"/>
      <c r="F6" s="328"/>
      <c r="G6" s="191"/>
      <c r="H6" s="179"/>
      <c r="I6" s="179"/>
      <c r="J6" s="179"/>
      <c r="K6" s="179"/>
      <c r="L6" s="179"/>
      <c r="M6" s="179"/>
      <c r="N6" s="179"/>
      <c r="O6" s="179"/>
      <c r="P6" s="196"/>
    </row>
    <row r="7" spans="1:16" s="92" customFormat="1" ht="17.25" customHeight="1">
      <c r="A7" s="176"/>
      <c r="B7" s="188"/>
      <c r="C7" s="175"/>
      <c r="D7" s="176"/>
      <c r="E7" s="328"/>
      <c r="F7" s="328"/>
      <c r="G7" s="191"/>
      <c r="H7" s="179"/>
      <c r="I7" s="179"/>
      <c r="J7" s="179"/>
      <c r="K7" s="179"/>
      <c r="L7" s="179"/>
      <c r="M7" s="179"/>
      <c r="N7" s="179"/>
      <c r="O7" s="179"/>
      <c r="P7" s="196"/>
    </row>
    <row r="8" spans="1:16" s="92" customFormat="1" ht="17.25" customHeight="1">
      <c r="A8" s="176"/>
      <c r="B8" s="188"/>
      <c r="C8" s="175"/>
      <c r="D8" s="176"/>
      <c r="E8" s="328"/>
      <c r="F8" s="328"/>
      <c r="G8" s="191"/>
      <c r="H8" s="179"/>
      <c r="I8" s="179"/>
      <c r="J8" s="179"/>
      <c r="K8" s="179"/>
      <c r="L8" s="179"/>
      <c r="M8" s="179"/>
      <c r="N8" s="179"/>
      <c r="O8" s="179"/>
      <c r="P8" s="196"/>
    </row>
    <row r="9" spans="1:16" s="92" customFormat="1" ht="17.25" customHeight="1">
      <c r="A9" s="176"/>
      <c r="B9" s="188"/>
      <c r="C9" s="175"/>
      <c r="D9" s="176"/>
      <c r="E9" s="328"/>
      <c r="F9" s="328"/>
      <c r="G9" s="191"/>
      <c r="H9" s="179"/>
      <c r="I9" s="179"/>
      <c r="J9" s="179"/>
      <c r="K9" s="179"/>
      <c r="L9" s="179"/>
      <c r="M9" s="179"/>
      <c r="N9" s="179"/>
      <c r="O9" s="179"/>
      <c r="P9" s="196"/>
    </row>
    <row r="10" spans="1:16" s="92" customFormat="1" ht="17.25" customHeight="1">
      <c r="A10" s="176"/>
      <c r="B10" s="188"/>
      <c r="C10" s="175"/>
      <c r="D10" s="176"/>
      <c r="E10" s="328"/>
      <c r="F10" s="328"/>
      <c r="G10" s="191"/>
      <c r="H10" s="179"/>
      <c r="I10" s="179"/>
      <c r="J10" s="179"/>
      <c r="K10" s="179"/>
      <c r="L10" s="179"/>
      <c r="M10" s="179"/>
      <c r="N10" s="179"/>
      <c r="O10" s="179"/>
      <c r="P10" s="196"/>
    </row>
    <row r="11" spans="1:16" s="92" customFormat="1" ht="17.25" customHeight="1">
      <c r="A11" s="176"/>
      <c r="B11" s="188"/>
      <c r="C11" s="175"/>
      <c r="D11" s="176"/>
      <c r="E11" s="328"/>
      <c r="F11" s="328"/>
      <c r="G11" s="191"/>
      <c r="H11" s="179"/>
      <c r="I11" s="179"/>
      <c r="J11" s="179"/>
      <c r="K11" s="179"/>
      <c r="L11" s="179"/>
      <c r="M11" s="179"/>
      <c r="N11" s="179"/>
      <c r="O11" s="179"/>
      <c r="P11" s="196"/>
    </row>
    <row r="12" spans="1:16" s="92" customFormat="1" ht="17.25" customHeight="1">
      <c r="A12" s="176"/>
      <c r="B12" s="188"/>
      <c r="C12" s="175"/>
      <c r="D12" s="176"/>
      <c r="E12" s="328"/>
      <c r="F12" s="328"/>
      <c r="G12" s="191"/>
      <c r="H12" s="179"/>
      <c r="I12" s="179"/>
      <c r="J12" s="179"/>
      <c r="K12" s="179"/>
      <c r="L12" s="179"/>
      <c r="M12" s="179"/>
      <c r="N12" s="179"/>
      <c r="O12" s="179"/>
      <c r="P12" s="196"/>
    </row>
    <row r="13" spans="1:16" s="92" customFormat="1" ht="17.25" customHeight="1">
      <c r="A13" s="176"/>
      <c r="B13" s="188"/>
      <c r="C13" s="175"/>
      <c r="D13" s="176"/>
      <c r="E13" s="328"/>
      <c r="F13" s="328"/>
      <c r="G13" s="191"/>
      <c r="H13" s="179"/>
      <c r="I13" s="179"/>
      <c r="J13" s="179"/>
      <c r="K13" s="179"/>
      <c r="L13" s="179"/>
      <c r="M13" s="179"/>
      <c r="N13" s="179"/>
      <c r="O13" s="179"/>
      <c r="P13" s="196"/>
    </row>
    <row r="14" spans="1:16" s="92" customFormat="1" ht="17.25" customHeight="1">
      <c r="A14" s="176"/>
      <c r="B14" s="188"/>
      <c r="C14" s="175"/>
      <c r="D14" s="176"/>
      <c r="E14" s="328"/>
      <c r="F14" s="328"/>
      <c r="G14" s="191"/>
      <c r="H14" s="179"/>
      <c r="I14" s="179"/>
      <c r="J14" s="179"/>
      <c r="K14" s="179"/>
      <c r="L14" s="179"/>
      <c r="M14" s="179"/>
      <c r="N14" s="179"/>
      <c r="O14" s="179"/>
      <c r="P14" s="196"/>
    </row>
    <row r="15" spans="1:16" s="92" customFormat="1" ht="17.25" customHeight="1">
      <c r="A15" s="176"/>
      <c r="B15" s="188"/>
      <c r="C15" s="175"/>
      <c r="D15" s="176"/>
      <c r="E15" s="328"/>
      <c r="F15" s="328"/>
      <c r="G15" s="191"/>
      <c r="H15" s="179"/>
      <c r="I15" s="179"/>
      <c r="J15" s="179"/>
      <c r="K15" s="179"/>
      <c r="L15" s="179"/>
      <c r="M15" s="179"/>
      <c r="N15" s="179"/>
      <c r="O15" s="179"/>
      <c r="P15" s="196"/>
    </row>
    <row r="16" spans="1:16" s="92" customFormat="1" ht="17.25" customHeight="1">
      <c r="A16" s="176"/>
      <c r="B16" s="188"/>
      <c r="C16" s="175"/>
      <c r="D16" s="176"/>
      <c r="E16" s="328"/>
      <c r="F16" s="328"/>
      <c r="G16" s="191"/>
      <c r="H16" s="179"/>
      <c r="I16" s="179"/>
      <c r="J16" s="179"/>
      <c r="K16" s="179"/>
      <c r="L16" s="179"/>
      <c r="M16" s="179"/>
      <c r="N16" s="179"/>
      <c r="O16" s="179"/>
      <c r="P16" s="196"/>
    </row>
    <row r="17" spans="1:16" s="92" customFormat="1" ht="17.25" customHeight="1">
      <c r="A17" s="176"/>
      <c r="B17" s="188"/>
      <c r="C17" s="175"/>
      <c r="D17" s="176"/>
      <c r="E17" s="328"/>
      <c r="F17" s="328"/>
      <c r="G17" s="191"/>
      <c r="H17" s="179"/>
      <c r="I17" s="179"/>
      <c r="J17" s="179"/>
      <c r="K17" s="179"/>
      <c r="L17" s="179"/>
      <c r="M17" s="179"/>
      <c r="N17" s="179"/>
      <c r="O17" s="179"/>
      <c r="P17" s="196"/>
    </row>
    <row r="18" spans="1:16" s="92" customFormat="1" ht="17.25" customHeight="1">
      <c r="A18" s="176"/>
      <c r="B18" s="188"/>
      <c r="C18" s="175"/>
      <c r="D18" s="176"/>
      <c r="E18" s="328"/>
      <c r="F18" s="328"/>
      <c r="G18" s="191"/>
      <c r="H18" s="179"/>
      <c r="I18" s="179"/>
      <c r="J18" s="179"/>
      <c r="K18" s="179"/>
      <c r="L18" s="179"/>
      <c r="M18" s="179"/>
      <c r="N18" s="179"/>
      <c r="O18" s="179"/>
      <c r="P18" s="196"/>
    </row>
    <row r="19" spans="1:16" s="92" customFormat="1" ht="17.25" customHeight="1">
      <c r="A19" s="176"/>
      <c r="B19" s="188"/>
      <c r="C19" s="175"/>
      <c r="D19" s="176"/>
      <c r="E19" s="328"/>
      <c r="F19" s="328"/>
      <c r="G19" s="191"/>
      <c r="H19" s="179"/>
      <c r="I19" s="179"/>
      <c r="J19" s="179"/>
      <c r="K19" s="179"/>
      <c r="L19" s="179"/>
      <c r="M19" s="179"/>
      <c r="N19" s="179"/>
      <c r="O19" s="179"/>
      <c r="P19" s="196"/>
    </row>
    <row r="20" spans="1:16" s="92" customFormat="1" ht="17.25" customHeight="1">
      <c r="A20" s="176"/>
      <c r="B20" s="188"/>
      <c r="C20" s="175"/>
      <c r="D20" s="176"/>
      <c r="E20" s="328"/>
      <c r="F20" s="328"/>
      <c r="G20" s="191"/>
      <c r="H20" s="179"/>
      <c r="I20" s="179"/>
      <c r="J20" s="179"/>
      <c r="K20" s="179"/>
      <c r="L20" s="179"/>
      <c r="M20" s="179"/>
      <c r="N20" s="179"/>
      <c r="O20" s="179"/>
      <c r="P20" s="196"/>
    </row>
    <row r="21" spans="1:16" s="92" customFormat="1" ht="17.25" customHeight="1">
      <c r="A21" s="176"/>
      <c r="B21" s="188"/>
      <c r="C21" s="175"/>
      <c r="D21" s="176"/>
      <c r="E21" s="328"/>
      <c r="F21" s="328"/>
      <c r="G21" s="191"/>
      <c r="H21" s="179"/>
      <c r="I21" s="179"/>
      <c r="J21" s="179"/>
      <c r="K21" s="179"/>
      <c r="L21" s="179"/>
      <c r="M21" s="179"/>
      <c r="N21" s="179"/>
      <c r="O21" s="179"/>
      <c r="P21" s="196"/>
    </row>
    <row r="22" spans="1:16" s="92" customFormat="1" ht="17.25" customHeight="1">
      <c r="A22" s="176"/>
      <c r="B22" s="188"/>
      <c r="C22" s="175"/>
      <c r="D22" s="176"/>
      <c r="E22" s="328"/>
      <c r="F22" s="328"/>
      <c r="G22" s="191"/>
      <c r="H22" s="179"/>
      <c r="I22" s="179"/>
      <c r="J22" s="179"/>
      <c r="K22" s="179"/>
      <c r="L22" s="179"/>
      <c r="M22" s="179"/>
      <c r="N22" s="179"/>
      <c r="O22" s="179"/>
      <c r="P22" s="196"/>
    </row>
    <row r="23" spans="1:16" s="92" customFormat="1" ht="17.25" customHeight="1">
      <c r="A23" s="176"/>
      <c r="B23" s="188"/>
      <c r="C23" s="175"/>
      <c r="D23" s="176"/>
      <c r="E23" s="328"/>
      <c r="F23" s="328"/>
      <c r="G23" s="191"/>
      <c r="H23" s="179"/>
      <c r="I23" s="179"/>
      <c r="J23" s="179"/>
      <c r="K23" s="179"/>
      <c r="L23" s="179"/>
      <c r="M23" s="179"/>
      <c r="N23" s="179"/>
      <c r="O23" s="179"/>
      <c r="P23" s="196"/>
    </row>
    <row r="24" spans="1:16" s="92" customFormat="1" ht="17.25" customHeight="1">
      <c r="A24" s="176"/>
      <c r="B24" s="188"/>
      <c r="C24" s="175"/>
      <c r="D24" s="176"/>
      <c r="E24" s="328"/>
      <c r="F24" s="328"/>
      <c r="G24" s="191"/>
      <c r="H24" s="179"/>
      <c r="I24" s="179"/>
      <c r="J24" s="179"/>
      <c r="K24" s="179"/>
      <c r="L24" s="179"/>
      <c r="M24" s="179"/>
      <c r="N24" s="179"/>
      <c r="O24" s="179"/>
      <c r="P24" s="196"/>
    </row>
    <row r="25" spans="1:16" s="92" customFormat="1" ht="17.25" customHeight="1">
      <c r="A25" s="176"/>
      <c r="B25" s="188"/>
      <c r="C25" s="175"/>
      <c r="D25" s="176"/>
      <c r="E25" s="328"/>
      <c r="F25" s="328"/>
      <c r="G25" s="191"/>
      <c r="H25" s="179"/>
      <c r="I25" s="179"/>
      <c r="J25" s="179"/>
      <c r="K25" s="179"/>
      <c r="L25" s="179"/>
      <c r="M25" s="179"/>
      <c r="N25" s="179"/>
      <c r="O25" s="179"/>
      <c r="P25" s="196"/>
    </row>
    <row r="26" spans="1:16" s="92" customFormat="1" ht="17.25" customHeight="1">
      <c r="A26" s="176"/>
      <c r="B26" s="188"/>
      <c r="C26" s="175"/>
      <c r="D26" s="176"/>
      <c r="E26" s="328"/>
      <c r="F26" s="328"/>
      <c r="G26" s="191"/>
      <c r="H26" s="179"/>
      <c r="I26" s="179"/>
      <c r="J26" s="179"/>
      <c r="K26" s="179"/>
      <c r="L26" s="179"/>
      <c r="M26" s="179"/>
      <c r="N26" s="179"/>
      <c r="O26" s="179"/>
      <c r="P26" s="196"/>
    </row>
    <row r="27" spans="1:16" s="92" customFormat="1" ht="17.25" customHeight="1">
      <c r="A27" s="522" t="s">
        <v>334</v>
      </c>
      <c r="B27" s="523"/>
      <c r="C27" s="189"/>
      <c r="D27" s="176"/>
      <c r="E27" s="328">
        <f>ROUND(SUM(E6:E26),2)</f>
        <v>0</v>
      </c>
      <c r="F27" s="328">
        <f>ROUND(SUM(F6:F26),2)</f>
        <v>0</v>
      </c>
      <c r="G27" s="191"/>
      <c r="H27" s="179"/>
      <c r="I27" s="179"/>
      <c r="J27" s="179"/>
      <c r="K27" s="179"/>
      <c r="L27" s="179"/>
      <c r="M27" s="179"/>
      <c r="N27" s="179"/>
      <c r="O27" s="179"/>
      <c r="P27" s="19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3">
    <mergeCell ref="A1:G1"/>
    <mergeCell ref="A2:G2"/>
    <mergeCell ref="A27:B27"/>
  </mergeCells>
  <phoneticPr fontId="8" type="noConversion"/>
  <printOptions horizontalCentered="1"/>
  <pageMargins left="0.59055118110236227" right="0.59055118110236227" top="0.86614173228346458" bottom="0.86614173228346458" header="0.47244094488188981" footer="0.59055118110236227"/>
  <pageSetup paperSize="9" scale="9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pageSetUpPr fitToPage="1"/>
  </sheetPr>
  <dimension ref="A1:P86"/>
  <sheetViews>
    <sheetView view="pageBreakPreview" topLeftCell="A14" zoomScaleNormal="100" zoomScaleSheetLayoutView="100" workbookViewId="0">
      <selection activeCell="H39" sqref="H39"/>
    </sheetView>
  </sheetViews>
  <sheetFormatPr defaultColWidth="9" defaultRowHeight="15.75" customHeight="1"/>
  <cols>
    <col min="1" max="1" width="6.5" style="2" customWidth="1"/>
    <col min="2" max="2" width="22" style="2" customWidth="1"/>
    <col min="3" max="3" width="11" style="2" customWidth="1"/>
    <col min="4" max="4" width="15.375" style="2" customWidth="1"/>
    <col min="5" max="5" width="19.5" style="2" customWidth="1"/>
    <col min="6" max="6" width="11.875" style="2" customWidth="1"/>
    <col min="7" max="8" width="17.875" style="2" customWidth="1"/>
    <col min="9" max="9" width="9.75" style="2" customWidth="1"/>
    <col min="10" max="16384" width="9" style="2"/>
  </cols>
  <sheetData>
    <row r="1" spans="1:16" s="15" customFormat="1" ht="30" customHeight="1">
      <c r="A1" s="519" t="s">
        <v>173</v>
      </c>
      <c r="B1" s="519"/>
      <c r="C1" s="519"/>
      <c r="D1" s="519"/>
      <c r="E1" s="519"/>
      <c r="F1" s="519"/>
      <c r="G1" s="519"/>
      <c r="H1" s="519"/>
      <c r="I1" s="519"/>
    </row>
    <row r="2" spans="1:16" s="92" customFormat="1" ht="18" customHeight="1">
      <c r="A2" s="518" t="str">
        <f>公用信息!A8</f>
        <v>评估基准日：2018年11月30日</v>
      </c>
      <c r="B2" s="518"/>
      <c r="C2" s="518"/>
      <c r="D2" s="518"/>
      <c r="E2" s="518"/>
      <c r="F2" s="518"/>
      <c r="G2" s="518"/>
      <c r="H2" s="537"/>
      <c r="I2" s="537"/>
      <c r="J2" s="90"/>
      <c r="K2" s="90"/>
      <c r="L2" s="90"/>
      <c r="M2" s="90"/>
      <c r="N2" s="90"/>
      <c r="O2" s="90"/>
    </row>
    <row r="3" spans="1:16" s="92" customFormat="1" ht="18" customHeight="1">
      <c r="A3" s="91"/>
      <c r="B3" s="91"/>
      <c r="C3" s="91"/>
      <c r="D3" s="91"/>
      <c r="E3" s="91"/>
      <c r="F3" s="91"/>
      <c r="G3" s="91"/>
      <c r="H3" s="157"/>
      <c r="I3" s="155" t="s">
        <v>365</v>
      </c>
      <c r="J3" s="90"/>
      <c r="K3" s="90"/>
      <c r="L3" s="90"/>
      <c r="M3" s="90"/>
      <c r="N3" s="90"/>
      <c r="O3" s="90"/>
    </row>
    <row r="4" spans="1:16" s="92" customFormat="1" ht="18" customHeight="1">
      <c r="A4" s="540" t="str">
        <f>公用信息!A5</f>
        <v>被评估单位：中国劳动关系学院</v>
      </c>
      <c r="B4" s="540"/>
      <c r="C4" s="540"/>
      <c r="D4" s="540"/>
      <c r="E4" s="90"/>
      <c r="F4" s="90"/>
      <c r="G4" s="90"/>
      <c r="H4" s="90"/>
      <c r="I4" s="156" t="s">
        <v>291</v>
      </c>
      <c r="J4" s="90"/>
      <c r="K4" s="90"/>
      <c r="L4" s="90"/>
      <c r="M4" s="90"/>
      <c r="N4" s="90"/>
      <c r="O4" s="90"/>
    </row>
    <row r="5" spans="1:16" s="93" customFormat="1" ht="18" customHeight="1">
      <c r="A5" s="176" t="s">
        <v>36</v>
      </c>
      <c r="B5" s="176" t="s">
        <v>336</v>
      </c>
      <c r="C5" s="176" t="s">
        <v>50</v>
      </c>
      <c r="D5" s="176" t="s">
        <v>366</v>
      </c>
      <c r="E5" s="176" t="s">
        <v>367</v>
      </c>
      <c r="F5" s="176" t="s">
        <v>836</v>
      </c>
      <c r="G5" s="192" t="s">
        <v>51</v>
      </c>
      <c r="H5" s="176" t="s">
        <v>52</v>
      </c>
      <c r="I5" s="176" t="s">
        <v>331</v>
      </c>
      <c r="J5" s="245"/>
      <c r="K5" s="245"/>
      <c r="L5" s="245"/>
      <c r="M5" s="245"/>
      <c r="N5" s="245"/>
      <c r="O5" s="245"/>
      <c r="P5" s="266"/>
    </row>
    <row r="6" spans="1:16" s="92" customFormat="1" ht="18" customHeight="1">
      <c r="A6" s="176"/>
      <c r="B6" s="188"/>
      <c r="C6" s="189"/>
      <c r="D6" s="178"/>
      <c r="E6" s="176"/>
      <c r="F6" s="176"/>
      <c r="G6" s="328"/>
      <c r="H6" s="328"/>
      <c r="I6" s="191"/>
      <c r="J6" s="179"/>
      <c r="K6" s="179"/>
      <c r="L6" s="179"/>
      <c r="M6" s="179"/>
      <c r="N6" s="179"/>
      <c r="O6" s="179"/>
      <c r="P6" s="196"/>
    </row>
    <row r="7" spans="1:16" s="92" customFormat="1" ht="18" customHeight="1">
      <c r="A7" s="176"/>
      <c r="B7" s="188"/>
      <c r="C7" s="189"/>
      <c r="D7" s="178"/>
      <c r="E7" s="176"/>
      <c r="F7" s="176"/>
      <c r="G7" s="328"/>
      <c r="H7" s="328"/>
      <c r="I7" s="191"/>
      <c r="J7" s="179"/>
      <c r="K7" s="179"/>
      <c r="L7" s="179"/>
      <c r="M7" s="179"/>
      <c r="N7" s="179"/>
      <c r="O7" s="179"/>
      <c r="P7" s="196"/>
    </row>
    <row r="8" spans="1:16" s="92" customFormat="1" ht="18" customHeight="1">
      <c r="A8" s="176"/>
      <c r="B8" s="188"/>
      <c r="C8" s="189"/>
      <c r="D8" s="178"/>
      <c r="E8" s="176"/>
      <c r="F8" s="176"/>
      <c r="G8" s="328"/>
      <c r="H8" s="328"/>
      <c r="I8" s="191"/>
      <c r="J8" s="179"/>
      <c r="K8" s="179"/>
      <c r="L8" s="179"/>
      <c r="M8" s="179"/>
      <c r="N8" s="179"/>
      <c r="O8" s="179"/>
      <c r="P8" s="196"/>
    </row>
    <row r="9" spans="1:16" s="92" customFormat="1" ht="18" customHeight="1">
      <c r="A9" s="176"/>
      <c r="B9" s="188"/>
      <c r="C9" s="189"/>
      <c r="D9" s="178"/>
      <c r="E9" s="176"/>
      <c r="F9" s="176"/>
      <c r="G9" s="328"/>
      <c r="H9" s="328"/>
      <c r="I9" s="191"/>
      <c r="J9" s="179"/>
      <c r="K9" s="179"/>
      <c r="L9" s="179"/>
      <c r="M9" s="179"/>
      <c r="N9" s="179"/>
      <c r="O9" s="179"/>
      <c r="P9" s="196"/>
    </row>
    <row r="10" spans="1:16" s="92" customFormat="1" ht="18" customHeight="1">
      <c r="A10" s="176"/>
      <c r="B10" s="188"/>
      <c r="C10" s="189"/>
      <c r="D10" s="178"/>
      <c r="E10" s="176"/>
      <c r="F10" s="176"/>
      <c r="G10" s="328"/>
      <c r="H10" s="328"/>
      <c r="I10" s="191"/>
      <c r="J10" s="179"/>
      <c r="K10" s="179"/>
      <c r="L10" s="179"/>
      <c r="M10" s="179"/>
      <c r="N10" s="179"/>
      <c r="O10" s="179"/>
      <c r="P10" s="196"/>
    </row>
    <row r="11" spans="1:16" s="92" customFormat="1" ht="18" customHeight="1">
      <c r="A11" s="176"/>
      <c r="B11" s="188"/>
      <c r="C11" s="189"/>
      <c r="D11" s="178"/>
      <c r="E11" s="176"/>
      <c r="F11" s="176"/>
      <c r="G11" s="328"/>
      <c r="H11" s="328"/>
      <c r="I11" s="191"/>
      <c r="J11" s="179"/>
      <c r="K11" s="179"/>
      <c r="L11" s="179"/>
      <c r="M11" s="179"/>
      <c r="N11" s="179"/>
      <c r="O11" s="179"/>
      <c r="P11" s="196"/>
    </row>
    <row r="12" spans="1:16" s="92" customFormat="1" ht="18" customHeight="1">
      <c r="A12" s="176"/>
      <c r="B12" s="188"/>
      <c r="C12" s="189"/>
      <c r="D12" s="178"/>
      <c r="E12" s="176"/>
      <c r="F12" s="176"/>
      <c r="G12" s="328"/>
      <c r="H12" s="328"/>
      <c r="I12" s="191"/>
      <c r="J12" s="179"/>
      <c r="K12" s="179"/>
      <c r="L12" s="179"/>
      <c r="M12" s="179"/>
      <c r="N12" s="179"/>
      <c r="O12" s="179"/>
      <c r="P12" s="196"/>
    </row>
    <row r="13" spans="1:16" s="92" customFormat="1" ht="18" customHeight="1">
      <c r="A13" s="176"/>
      <c r="B13" s="188"/>
      <c r="C13" s="189"/>
      <c r="D13" s="178"/>
      <c r="E13" s="176"/>
      <c r="F13" s="176"/>
      <c r="G13" s="328"/>
      <c r="H13" s="328"/>
      <c r="I13" s="191"/>
      <c r="J13" s="179"/>
      <c r="K13" s="179"/>
      <c r="L13" s="179"/>
      <c r="M13" s="179"/>
      <c r="N13" s="179"/>
      <c r="O13" s="179"/>
      <c r="P13" s="196"/>
    </row>
    <row r="14" spans="1:16" s="92" customFormat="1" ht="18" customHeight="1">
      <c r="A14" s="176"/>
      <c r="B14" s="188"/>
      <c r="C14" s="189"/>
      <c r="D14" s="178"/>
      <c r="E14" s="176"/>
      <c r="F14" s="176"/>
      <c r="G14" s="328"/>
      <c r="H14" s="328"/>
      <c r="I14" s="191"/>
      <c r="J14" s="179"/>
      <c r="K14" s="179"/>
      <c r="L14" s="179"/>
      <c r="M14" s="179"/>
      <c r="N14" s="179"/>
      <c r="O14" s="179"/>
      <c r="P14" s="196"/>
    </row>
    <row r="15" spans="1:16" s="92" customFormat="1" ht="18" customHeight="1">
      <c r="A15" s="176"/>
      <c r="B15" s="188"/>
      <c r="C15" s="189"/>
      <c r="D15" s="178"/>
      <c r="E15" s="176"/>
      <c r="F15" s="176"/>
      <c r="G15" s="328"/>
      <c r="H15" s="328"/>
      <c r="I15" s="191"/>
      <c r="J15" s="179"/>
      <c r="K15" s="179"/>
      <c r="L15" s="179"/>
      <c r="M15" s="179"/>
      <c r="N15" s="179"/>
      <c r="O15" s="179"/>
      <c r="P15" s="196"/>
    </row>
    <row r="16" spans="1:16" s="92" customFormat="1" ht="18" customHeight="1">
      <c r="A16" s="176"/>
      <c r="B16" s="188"/>
      <c r="C16" s="189"/>
      <c r="D16" s="178"/>
      <c r="E16" s="176"/>
      <c r="F16" s="176"/>
      <c r="G16" s="328"/>
      <c r="H16" s="328"/>
      <c r="I16" s="191"/>
      <c r="J16" s="179"/>
      <c r="K16" s="179"/>
      <c r="L16" s="179"/>
      <c r="M16" s="179"/>
      <c r="N16" s="179"/>
      <c r="O16" s="179"/>
      <c r="P16" s="196"/>
    </row>
    <row r="17" spans="1:16" s="92" customFormat="1" ht="18" customHeight="1">
      <c r="A17" s="176"/>
      <c r="B17" s="188"/>
      <c r="C17" s="189"/>
      <c r="D17" s="178"/>
      <c r="E17" s="176"/>
      <c r="F17" s="176"/>
      <c r="G17" s="328"/>
      <c r="H17" s="328"/>
      <c r="I17" s="191"/>
      <c r="J17" s="179"/>
      <c r="K17" s="179"/>
      <c r="L17" s="179"/>
      <c r="M17" s="179"/>
      <c r="N17" s="179"/>
      <c r="O17" s="179"/>
      <c r="P17" s="196"/>
    </row>
    <row r="18" spans="1:16" s="92" customFormat="1" ht="18" customHeight="1">
      <c r="A18" s="176"/>
      <c r="B18" s="188"/>
      <c r="C18" s="189"/>
      <c r="D18" s="178"/>
      <c r="E18" s="176"/>
      <c r="F18" s="176"/>
      <c r="G18" s="328"/>
      <c r="H18" s="328"/>
      <c r="I18" s="191"/>
      <c r="J18" s="179"/>
      <c r="K18" s="179"/>
      <c r="L18" s="179"/>
      <c r="M18" s="179"/>
      <c r="N18" s="179"/>
      <c r="O18" s="179"/>
      <c r="P18" s="196"/>
    </row>
    <row r="19" spans="1:16" s="92" customFormat="1" ht="18" customHeight="1">
      <c r="A19" s="176"/>
      <c r="B19" s="188"/>
      <c r="C19" s="189"/>
      <c r="D19" s="178"/>
      <c r="E19" s="176"/>
      <c r="F19" s="176"/>
      <c r="G19" s="328"/>
      <c r="H19" s="328"/>
      <c r="I19" s="191"/>
      <c r="J19" s="179"/>
      <c r="K19" s="179"/>
      <c r="L19" s="179"/>
      <c r="M19" s="179"/>
      <c r="N19" s="179"/>
      <c r="O19" s="179"/>
      <c r="P19" s="196"/>
    </row>
    <row r="20" spans="1:16" s="92" customFormat="1" ht="18" customHeight="1">
      <c r="A20" s="176"/>
      <c r="B20" s="188"/>
      <c r="C20" s="189"/>
      <c r="D20" s="178"/>
      <c r="E20" s="176"/>
      <c r="F20" s="176"/>
      <c r="G20" s="328"/>
      <c r="H20" s="328"/>
      <c r="I20" s="191"/>
      <c r="J20" s="179"/>
      <c r="K20" s="179"/>
      <c r="L20" s="179"/>
      <c r="M20" s="179"/>
      <c r="N20" s="179"/>
      <c r="O20" s="179"/>
      <c r="P20" s="196"/>
    </row>
    <row r="21" spans="1:16" s="92" customFormat="1" ht="18" customHeight="1">
      <c r="A21" s="176"/>
      <c r="B21" s="188"/>
      <c r="C21" s="189"/>
      <c r="D21" s="178"/>
      <c r="E21" s="176"/>
      <c r="F21" s="176"/>
      <c r="G21" s="328"/>
      <c r="H21" s="328"/>
      <c r="I21" s="191"/>
      <c r="J21" s="179"/>
      <c r="K21" s="179"/>
      <c r="L21" s="179"/>
      <c r="M21" s="179"/>
      <c r="N21" s="179"/>
      <c r="O21" s="179"/>
      <c r="P21" s="196"/>
    </row>
    <row r="22" spans="1:16" s="92" customFormat="1" ht="18" customHeight="1">
      <c r="A22" s="176"/>
      <c r="B22" s="188"/>
      <c r="C22" s="189"/>
      <c r="D22" s="178"/>
      <c r="E22" s="176"/>
      <c r="F22" s="176"/>
      <c r="G22" s="328"/>
      <c r="H22" s="328"/>
      <c r="I22" s="191"/>
      <c r="J22" s="179"/>
      <c r="K22" s="179"/>
      <c r="L22" s="179"/>
      <c r="M22" s="179"/>
      <c r="N22" s="179"/>
      <c r="O22" s="179"/>
      <c r="P22" s="196"/>
    </row>
    <row r="23" spans="1:16" s="92" customFormat="1" ht="18" customHeight="1">
      <c r="A23" s="176"/>
      <c r="B23" s="188"/>
      <c r="C23" s="189"/>
      <c r="D23" s="178"/>
      <c r="E23" s="176"/>
      <c r="F23" s="176"/>
      <c r="G23" s="328"/>
      <c r="H23" s="328"/>
      <c r="I23" s="191"/>
      <c r="J23" s="179"/>
      <c r="K23" s="179"/>
      <c r="L23" s="179"/>
      <c r="M23" s="179"/>
      <c r="N23" s="179"/>
      <c r="O23" s="179"/>
      <c r="P23" s="196"/>
    </row>
    <row r="24" spans="1:16" s="92" customFormat="1" ht="18" customHeight="1">
      <c r="A24" s="176"/>
      <c r="B24" s="188"/>
      <c r="C24" s="189"/>
      <c r="D24" s="178"/>
      <c r="E24" s="176"/>
      <c r="F24" s="176"/>
      <c r="G24" s="328"/>
      <c r="H24" s="328"/>
      <c r="I24" s="191"/>
      <c r="J24" s="179"/>
      <c r="K24" s="179"/>
      <c r="L24" s="179"/>
      <c r="M24" s="179"/>
      <c r="N24" s="179"/>
      <c r="O24" s="179"/>
      <c r="P24" s="196"/>
    </row>
    <row r="25" spans="1:16" s="92" customFormat="1" ht="18" customHeight="1">
      <c r="A25" s="176"/>
      <c r="B25" s="188"/>
      <c r="C25" s="189"/>
      <c r="D25" s="178"/>
      <c r="E25" s="176"/>
      <c r="F25" s="176"/>
      <c r="G25" s="328"/>
      <c r="H25" s="328"/>
      <c r="I25" s="191"/>
      <c r="J25" s="179"/>
      <c r="K25" s="179"/>
      <c r="L25" s="179"/>
      <c r="M25" s="179"/>
      <c r="N25" s="179"/>
      <c r="O25" s="179"/>
      <c r="P25" s="196"/>
    </row>
    <row r="26" spans="1:16" s="92" customFormat="1" ht="18" customHeight="1">
      <c r="A26" s="176"/>
      <c r="B26" s="188"/>
      <c r="C26" s="189"/>
      <c r="D26" s="178"/>
      <c r="E26" s="176"/>
      <c r="F26" s="176"/>
      <c r="G26" s="328"/>
      <c r="H26" s="328"/>
      <c r="I26" s="191"/>
      <c r="J26" s="179"/>
      <c r="K26" s="179"/>
      <c r="L26" s="179"/>
      <c r="M26" s="179"/>
      <c r="N26" s="179"/>
      <c r="O26" s="179"/>
      <c r="P26" s="196"/>
    </row>
    <row r="27" spans="1:16" s="92" customFormat="1" ht="18" customHeight="1">
      <c r="A27" s="522" t="s">
        <v>334</v>
      </c>
      <c r="B27" s="523"/>
      <c r="C27" s="191"/>
      <c r="D27" s="178"/>
      <c r="E27" s="191"/>
      <c r="F27" s="191"/>
      <c r="G27" s="328">
        <f>ROUND(SUM(G6:G26),2)</f>
        <v>0</v>
      </c>
      <c r="H27" s="328">
        <f>ROUND(SUM(H6:H26),2)</f>
        <v>0</v>
      </c>
      <c r="I27" s="191"/>
      <c r="J27" s="179"/>
      <c r="K27" s="179"/>
      <c r="L27" s="179"/>
      <c r="M27" s="179"/>
      <c r="N27" s="179"/>
      <c r="O27" s="179"/>
      <c r="P27" s="19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I1"/>
    <mergeCell ref="A2:I2"/>
    <mergeCell ref="A27:B27"/>
    <mergeCell ref="A4:D4"/>
  </mergeCells>
  <phoneticPr fontId="8" type="noConversion"/>
  <printOptions horizontalCentered="1"/>
  <pageMargins left="0.59055118110236227" right="0.59055118110236227" top="0.86614173228346458" bottom="0.86614173228346458" header="0.47244094488188981" footer="0.59055118110236227"/>
  <pageSetup paperSize="9" scale="95"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P86"/>
  <sheetViews>
    <sheetView view="pageBreakPreview" zoomScaleNormal="100" zoomScaleSheetLayoutView="100" workbookViewId="0">
      <selection activeCell="F27" sqref="F27"/>
    </sheetView>
  </sheetViews>
  <sheetFormatPr defaultColWidth="9" defaultRowHeight="15.75" customHeight="1"/>
  <cols>
    <col min="1" max="1" width="6.875" style="2" customWidth="1"/>
    <col min="2" max="2" width="33" style="2" customWidth="1"/>
    <col min="3" max="3" width="19" style="2" customWidth="1"/>
    <col min="4" max="4" width="15.5" style="2" customWidth="1"/>
    <col min="5" max="6" width="20.5" style="2" customWidth="1"/>
    <col min="7" max="7" width="18.25" style="2" customWidth="1"/>
    <col min="8" max="16384" width="9" style="2"/>
  </cols>
  <sheetData>
    <row r="1" spans="1:16" s="15" customFormat="1" ht="30" customHeight="1">
      <c r="A1" s="519" t="s">
        <v>172</v>
      </c>
      <c r="B1" s="519"/>
      <c r="C1" s="519"/>
      <c r="D1" s="519"/>
      <c r="E1" s="519"/>
      <c r="F1" s="519"/>
      <c r="G1" s="519"/>
    </row>
    <row r="2" spans="1:16" s="92" customFormat="1" ht="18" customHeight="1">
      <c r="A2" s="518" t="str">
        <f>公用信息!A8</f>
        <v>评估基准日：2018年11月30日</v>
      </c>
      <c r="B2" s="518"/>
      <c r="C2" s="518"/>
      <c r="D2" s="518"/>
      <c r="E2" s="518"/>
      <c r="F2" s="518"/>
      <c r="G2" s="537"/>
      <c r="H2" s="90"/>
      <c r="I2" s="90"/>
      <c r="J2" s="90"/>
      <c r="K2" s="90"/>
      <c r="L2" s="90"/>
      <c r="M2" s="90"/>
      <c r="N2" s="90"/>
      <c r="O2" s="90"/>
    </row>
    <row r="3" spans="1:16" s="92" customFormat="1" ht="18" customHeight="1">
      <c r="A3" s="91"/>
      <c r="B3" s="91"/>
      <c r="C3" s="91"/>
      <c r="D3" s="91"/>
      <c r="E3" s="91"/>
      <c r="F3" s="91"/>
      <c r="G3" s="155" t="s">
        <v>362</v>
      </c>
      <c r="H3" s="90"/>
      <c r="I3" s="90"/>
      <c r="J3" s="90"/>
      <c r="K3" s="90"/>
      <c r="L3" s="90"/>
      <c r="M3" s="90"/>
      <c r="N3" s="90"/>
      <c r="O3" s="90"/>
    </row>
    <row r="4" spans="1:16" s="92" customFormat="1" ht="18" customHeight="1">
      <c r="A4" s="540" t="str">
        <f>公用信息!A5</f>
        <v>被评估单位：中国劳动关系学院</v>
      </c>
      <c r="B4" s="540"/>
      <c r="C4" s="540"/>
      <c r="D4" s="540"/>
      <c r="E4" s="90"/>
      <c r="F4" s="90"/>
      <c r="G4" s="156" t="s">
        <v>291</v>
      </c>
      <c r="H4" s="90"/>
      <c r="I4" s="90"/>
      <c r="J4" s="90"/>
      <c r="K4" s="90"/>
      <c r="L4" s="90"/>
      <c r="M4" s="90"/>
      <c r="N4" s="90"/>
      <c r="O4" s="90"/>
    </row>
    <row r="5" spans="1:16" s="93" customFormat="1" ht="18" customHeight="1">
      <c r="A5" s="176" t="s">
        <v>36</v>
      </c>
      <c r="B5" s="176" t="s">
        <v>363</v>
      </c>
      <c r="C5" s="176" t="s">
        <v>50</v>
      </c>
      <c r="D5" s="176" t="s">
        <v>364</v>
      </c>
      <c r="E5" s="192" t="s">
        <v>51</v>
      </c>
      <c r="F5" s="176" t="s">
        <v>52</v>
      </c>
      <c r="G5" s="176" t="s">
        <v>331</v>
      </c>
      <c r="H5" s="245"/>
      <c r="I5" s="245"/>
      <c r="J5" s="245"/>
      <c r="K5" s="245"/>
      <c r="L5" s="245"/>
      <c r="M5" s="245"/>
      <c r="N5" s="245"/>
      <c r="O5" s="245"/>
      <c r="P5" s="266"/>
    </row>
    <row r="6" spans="1:16" s="92" customFormat="1" ht="18" customHeight="1">
      <c r="A6" s="176"/>
      <c r="B6" s="188"/>
      <c r="C6" s="189"/>
      <c r="D6" s="176"/>
      <c r="E6" s="328"/>
      <c r="F6" s="328"/>
      <c r="G6" s="191"/>
      <c r="H6" s="179"/>
      <c r="I6" s="179"/>
      <c r="J6" s="179"/>
      <c r="K6" s="179"/>
      <c r="L6" s="179"/>
      <c r="M6" s="179"/>
      <c r="N6" s="179"/>
      <c r="O6" s="179"/>
      <c r="P6" s="196"/>
    </row>
    <row r="7" spans="1:16" s="92" customFormat="1" ht="18" customHeight="1">
      <c r="A7" s="176"/>
      <c r="B7" s="188"/>
      <c r="C7" s="189"/>
      <c r="D7" s="176"/>
      <c r="E7" s="328"/>
      <c r="F7" s="328"/>
      <c r="G7" s="191"/>
      <c r="H7" s="179"/>
      <c r="I7" s="179"/>
      <c r="J7" s="179"/>
      <c r="K7" s="179"/>
      <c r="L7" s="179"/>
      <c r="M7" s="179"/>
      <c r="N7" s="179"/>
      <c r="O7" s="179"/>
      <c r="P7" s="196"/>
    </row>
    <row r="8" spans="1:16" s="92" customFormat="1" ht="18" customHeight="1">
      <c r="A8" s="176"/>
      <c r="B8" s="188"/>
      <c r="C8" s="189"/>
      <c r="D8" s="176"/>
      <c r="E8" s="328"/>
      <c r="F8" s="328"/>
      <c r="G8" s="191"/>
      <c r="H8" s="179"/>
      <c r="I8" s="179"/>
      <c r="J8" s="179"/>
      <c r="K8" s="179"/>
      <c r="L8" s="179"/>
      <c r="M8" s="179"/>
      <c r="N8" s="179"/>
      <c r="O8" s="179"/>
      <c r="P8" s="196"/>
    </row>
    <row r="9" spans="1:16" s="92" customFormat="1" ht="18" customHeight="1">
      <c r="A9" s="176"/>
      <c r="B9" s="188"/>
      <c r="C9" s="189"/>
      <c r="D9" s="176"/>
      <c r="E9" s="328"/>
      <c r="F9" s="328"/>
      <c r="G9" s="191"/>
      <c r="H9" s="179"/>
      <c r="I9" s="179"/>
      <c r="J9" s="179"/>
      <c r="K9" s="179"/>
      <c r="L9" s="179"/>
      <c r="M9" s="179"/>
      <c r="N9" s="179"/>
      <c r="O9" s="179"/>
      <c r="P9" s="196"/>
    </row>
    <row r="10" spans="1:16" s="92" customFormat="1" ht="18" customHeight="1">
      <c r="A10" s="176"/>
      <c r="B10" s="188"/>
      <c r="C10" s="189"/>
      <c r="D10" s="176"/>
      <c r="E10" s="328"/>
      <c r="F10" s="328"/>
      <c r="G10" s="191"/>
      <c r="H10" s="179"/>
      <c r="I10" s="179"/>
      <c r="J10" s="179"/>
      <c r="K10" s="179"/>
      <c r="L10" s="179"/>
      <c r="M10" s="179"/>
      <c r="N10" s="179"/>
      <c r="O10" s="179"/>
      <c r="P10" s="196"/>
    </row>
    <row r="11" spans="1:16" s="92" customFormat="1" ht="18" customHeight="1">
      <c r="A11" s="176"/>
      <c r="B11" s="188"/>
      <c r="C11" s="189"/>
      <c r="D11" s="176"/>
      <c r="E11" s="328"/>
      <c r="F11" s="328"/>
      <c r="G11" s="191"/>
      <c r="H11" s="179"/>
      <c r="I11" s="179"/>
      <c r="J11" s="179"/>
      <c r="K11" s="179"/>
      <c r="L11" s="179"/>
      <c r="M11" s="179"/>
      <c r="N11" s="179"/>
      <c r="O11" s="179"/>
      <c r="P11" s="196"/>
    </row>
    <row r="12" spans="1:16" s="92" customFormat="1" ht="18" customHeight="1">
      <c r="A12" s="176"/>
      <c r="B12" s="188"/>
      <c r="C12" s="189"/>
      <c r="D12" s="176"/>
      <c r="E12" s="328"/>
      <c r="F12" s="328"/>
      <c r="G12" s="191"/>
      <c r="H12" s="179"/>
      <c r="I12" s="179"/>
      <c r="J12" s="179"/>
      <c r="K12" s="179"/>
      <c r="L12" s="179"/>
      <c r="M12" s="179"/>
      <c r="N12" s="179"/>
      <c r="O12" s="179"/>
      <c r="P12" s="196"/>
    </row>
    <row r="13" spans="1:16" s="92" customFormat="1" ht="18" customHeight="1">
      <c r="A13" s="176"/>
      <c r="B13" s="188"/>
      <c r="C13" s="189"/>
      <c r="D13" s="176"/>
      <c r="E13" s="328"/>
      <c r="F13" s="328"/>
      <c r="G13" s="191"/>
      <c r="H13" s="179"/>
      <c r="I13" s="179"/>
      <c r="J13" s="179"/>
      <c r="K13" s="179"/>
      <c r="L13" s="179"/>
      <c r="M13" s="179"/>
      <c r="N13" s="179"/>
      <c r="O13" s="179"/>
      <c r="P13" s="196"/>
    </row>
    <row r="14" spans="1:16" s="92" customFormat="1" ht="18" customHeight="1">
      <c r="A14" s="176"/>
      <c r="B14" s="188"/>
      <c r="C14" s="189"/>
      <c r="D14" s="176"/>
      <c r="E14" s="328"/>
      <c r="F14" s="328"/>
      <c r="G14" s="191"/>
      <c r="H14" s="179"/>
      <c r="I14" s="179"/>
      <c r="J14" s="179"/>
      <c r="K14" s="179"/>
      <c r="L14" s="179"/>
      <c r="M14" s="179"/>
      <c r="N14" s="179"/>
      <c r="O14" s="179"/>
      <c r="P14" s="196"/>
    </row>
    <row r="15" spans="1:16" s="92" customFormat="1" ht="18" customHeight="1">
      <c r="A15" s="176"/>
      <c r="B15" s="188"/>
      <c r="C15" s="189"/>
      <c r="D15" s="176"/>
      <c r="E15" s="328"/>
      <c r="F15" s="328"/>
      <c r="G15" s="191"/>
      <c r="H15" s="179"/>
      <c r="I15" s="179"/>
      <c r="J15" s="179"/>
      <c r="K15" s="179"/>
      <c r="L15" s="179"/>
      <c r="M15" s="179"/>
      <c r="N15" s="179"/>
      <c r="O15" s="179"/>
      <c r="P15" s="196"/>
    </row>
    <row r="16" spans="1:16" s="92" customFormat="1" ht="18" customHeight="1">
      <c r="A16" s="176"/>
      <c r="B16" s="188"/>
      <c r="C16" s="189"/>
      <c r="D16" s="176"/>
      <c r="E16" s="328"/>
      <c r="F16" s="328"/>
      <c r="G16" s="191"/>
      <c r="H16" s="179"/>
      <c r="I16" s="179"/>
      <c r="J16" s="179"/>
      <c r="K16" s="179"/>
      <c r="L16" s="179"/>
      <c r="M16" s="179"/>
      <c r="N16" s="179"/>
      <c r="O16" s="179"/>
      <c r="P16" s="196"/>
    </row>
    <row r="17" spans="1:16" s="92" customFormat="1" ht="18" customHeight="1">
      <c r="A17" s="176"/>
      <c r="B17" s="188"/>
      <c r="C17" s="189"/>
      <c r="D17" s="176"/>
      <c r="E17" s="328"/>
      <c r="F17" s="328"/>
      <c r="G17" s="191"/>
      <c r="H17" s="179"/>
      <c r="I17" s="179"/>
      <c r="J17" s="179"/>
      <c r="K17" s="179"/>
      <c r="L17" s="179"/>
      <c r="M17" s="179"/>
      <c r="N17" s="179"/>
      <c r="O17" s="179"/>
      <c r="P17" s="196"/>
    </row>
    <row r="18" spans="1:16" s="92" customFormat="1" ht="18" customHeight="1">
      <c r="A18" s="176"/>
      <c r="B18" s="188"/>
      <c r="C18" s="189"/>
      <c r="D18" s="176"/>
      <c r="E18" s="328"/>
      <c r="F18" s="328"/>
      <c r="G18" s="191"/>
      <c r="H18" s="179"/>
      <c r="I18" s="179"/>
      <c r="J18" s="179"/>
      <c r="K18" s="179"/>
      <c r="L18" s="179"/>
      <c r="M18" s="179"/>
      <c r="N18" s="179"/>
      <c r="O18" s="179"/>
      <c r="P18" s="196"/>
    </row>
    <row r="19" spans="1:16" s="92" customFormat="1" ht="18" customHeight="1">
      <c r="A19" s="176"/>
      <c r="B19" s="188"/>
      <c r="C19" s="189"/>
      <c r="D19" s="176"/>
      <c r="E19" s="328"/>
      <c r="F19" s="328"/>
      <c r="G19" s="191"/>
      <c r="H19" s="179"/>
      <c r="I19" s="179"/>
      <c r="J19" s="179"/>
      <c r="K19" s="179"/>
      <c r="L19" s="179"/>
      <c r="M19" s="179"/>
      <c r="N19" s="179"/>
      <c r="O19" s="179"/>
      <c r="P19" s="196"/>
    </row>
    <row r="20" spans="1:16" s="92" customFormat="1" ht="18" customHeight="1">
      <c r="A20" s="176"/>
      <c r="B20" s="188"/>
      <c r="C20" s="189"/>
      <c r="D20" s="176"/>
      <c r="E20" s="328"/>
      <c r="F20" s="328"/>
      <c r="G20" s="191"/>
      <c r="H20" s="179"/>
      <c r="I20" s="179"/>
      <c r="J20" s="179"/>
      <c r="K20" s="179"/>
      <c r="L20" s="179"/>
      <c r="M20" s="179"/>
      <c r="N20" s="179"/>
      <c r="O20" s="179"/>
      <c r="P20" s="196"/>
    </row>
    <row r="21" spans="1:16" s="92" customFormat="1" ht="18" customHeight="1">
      <c r="A21" s="176"/>
      <c r="B21" s="188"/>
      <c r="C21" s="189"/>
      <c r="D21" s="176"/>
      <c r="E21" s="328"/>
      <c r="F21" s="328"/>
      <c r="G21" s="191"/>
      <c r="H21" s="179"/>
      <c r="I21" s="179"/>
      <c r="J21" s="179"/>
      <c r="K21" s="179"/>
      <c r="L21" s="179"/>
      <c r="M21" s="179"/>
      <c r="N21" s="179"/>
      <c r="O21" s="179"/>
      <c r="P21" s="196"/>
    </row>
    <row r="22" spans="1:16" s="92" customFormat="1" ht="18" customHeight="1">
      <c r="A22" s="176"/>
      <c r="B22" s="188"/>
      <c r="C22" s="189"/>
      <c r="D22" s="176"/>
      <c r="E22" s="328"/>
      <c r="F22" s="328"/>
      <c r="G22" s="191"/>
      <c r="H22" s="179"/>
      <c r="I22" s="179"/>
      <c r="J22" s="179"/>
      <c r="K22" s="179"/>
      <c r="L22" s="179"/>
      <c r="M22" s="179"/>
      <c r="N22" s="179"/>
      <c r="O22" s="179"/>
      <c r="P22" s="196"/>
    </row>
    <row r="23" spans="1:16" s="92" customFormat="1" ht="18" customHeight="1">
      <c r="A23" s="176"/>
      <c r="B23" s="188"/>
      <c r="C23" s="189"/>
      <c r="D23" s="176"/>
      <c r="E23" s="328"/>
      <c r="F23" s="328"/>
      <c r="G23" s="191"/>
      <c r="H23" s="179"/>
      <c r="I23" s="179"/>
      <c r="J23" s="179"/>
      <c r="K23" s="179"/>
      <c r="L23" s="179"/>
      <c r="M23" s="179"/>
      <c r="N23" s="179"/>
      <c r="O23" s="179"/>
      <c r="P23" s="196"/>
    </row>
    <row r="24" spans="1:16" s="92" customFormat="1" ht="18" customHeight="1">
      <c r="A24" s="176"/>
      <c r="B24" s="188"/>
      <c r="C24" s="189"/>
      <c r="D24" s="176"/>
      <c r="E24" s="328"/>
      <c r="F24" s="328"/>
      <c r="G24" s="191"/>
      <c r="H24" s="179"/>
      <c r="I24" s="179"/>
      <c r="J24" s="179"/>
      <c r="K24" s="179"/>
      <c r="L24" s="179"/>
      <c r="M24" s="179"/>
      <c r="N24" s="179"/>
      <c r="O24" s="179"/>
      <c r="P24" s="196"/>
    </row>
    <row r="25" spans="1:16" s="92" customFormat="1" ht="18" customHeight="1">
      <c r="A25" s="176"/>
      <c r="B25" s="188"/>
      <c r="C25" s="189"/>
      <c r="D25" s="176"/>
      <c r="E25" s="328"/>
      <c r="F25" s="328"/>
      <c r="G25" s="191"/>
      <c r="H25" s="179"/>
      <c r="I25" s="179"/>
      <c r="J25" s="179"/>
      <c r="K25" s="179"/>
      <c r="L25" s="179"/>
      <c r="M25" s="179"/>
      <c r="N25" s="179"/>
      <c r="O25" s="179"/>
      <c r="P25" s="196"/>
    </row>
    <row r="26" spans="1:16" s="92" customFormat="1" ht="18" customHeight="1">
      <c r="A26" s="176"/>
      <c r="B26" s="188"/>
      <c r="C26" s="189"/>
      <c r="D26" s="176"/>
      <c r="E26" s="328"/>
      <c r="F26" s="328"/>
      <c r="G26" s="191"/>
      <c r="H26" s="179"/>
      <c r="I26" s="179"/>
      <c r="J26" s="179"/>
      <c r="K26" s="179"/>
      <c r="L26" s="179"/>
      <c r="M26" s="179"/>
      <c r="N26" s="179"/>
      <c r="O26" s="179"/>
      <c r="P26" s="196"/>
    </row>
    <row r="27" spans="1:16" s="92" customFormat="1" ht="18" customHeight="1">
      <c r="A27" s="522" t="s">
        <v>334</v>
      </c>
      <c r="B27" s="523"/>
      <c r="C27" s="189"/>
      <c r="D27" s="176"/>
      <c r="E27" s="328">
        <f>ROUND(SUM(E6:E26),2)</f>
        <v>0</v>
      </c>
      <c r="F27" s="328">
        <f>ROUND(SUM(F6:F26),2)</f>
        <v>0</v>
      </c>
      <c r="G27" s="191"/>
      <c r="H27" s="179"/>
      <c r="I27" s="179"/>
      <c r="J27" s="179"/>
      <c r="K27" s="179"/>
      <c r="L27" s="179"/>
      <c r="M27" s="179"/>
      <c r="N27" s="179"/>
      <c r="O27" s="179"/>
      <c r="P27" s="196"/>
    </row>
    <row r="28" spans="1:16" ht="15.75" customHeight="1">
      <c r="A28" s="179"/>
      <c r="B28" s="179"/>
      <c r="C28" s="179"/>
      <c r="D28" s="179"/>
      <c r="E28" s="179"/>
      <c r="F28" s="179"/>
      <c r="G28" s="179"/>
      <c r="H28" s="179"/>
      <c r="I28" s="179"/>
      <c r="J28" s="179"/>
      <c r="K28" s="179"/>
      <c r="L28" s="179"/>
      <c r="M28" s="179"/>
      <c r="N28" s="179"/>
      <c r="O28" s="179"/>
      <c r="P28" s="18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G1"/>
    <mergeCell ref="A2:G2"/>
    <mergeCell ref="A27:B27"/>
    <mergeCell ref="A4:D4"/>
  </mergeCells>
  <phoneticPr fontId="8" type="noConversion"/>
  <printOptions horizontalCentered="1"/>
  <pageMargins left="0.59055118110236227" right="0.59055118110236227" top="0.86614173228346458" bottom="0.86614173228346458" header="0.47244094488188981" footer="0.59055118110236227"/>
  <pageSetup paperSize="9" scale="94"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P88"/>
  <sheetViews>
    <sheetView view="pageBreakPreview" zoomScaleNormal="100" zoomScaleSheetLayoutView="100" workbookViewId="0">
      <selection activeCell="E12" sqref="E12"/>
    </sheetView>
  </sheetViews>
  <sheetFormatPr defaultColWidth="9" defaultRowHeight="15.75" customHeight="1"/>
  <cols>
    <col min="1" max="1" width="6" style="2" customWidth="1"/>
    <col min="2" max="2" width="28.5" style="2" customWidth="1"/>
    <col min="3" max="3" width="16.25" style="2" customWidth="1"/>
    <col min="4" max="4" width="17.75" style="2" customWidth="1"/>
    <col min="5" max="6" width="18.75" style="2" customWidth="1"/>
    <col min="7" max="7" width="16.75" style="2" customWidth="1"/>
    <col min="8" max="16384" width="9" style="2"/>
  </cols>
  <sheetData>
    <row r="1" spans="1:16" s="15" customFormat="1" ht="30" customHeight="1">
      <c r="A1" s="519" t="s">
        <v>171</v>
      </c>
      <c r="B1" s="519"/>
      <c r="C1" s="519"/>
      <c r="D1" s="519"/>
      <c r="E1" s="519"/>
      <c r="F1" s="519"/>
      <c r="G1" s="519"/>
    </row>
    <row r="2" spans="1:16" ht="16.5" customHeight="1">
      <c r="A2" s="518" t="str">
        <f>公用信息!A8</f>
        <v>评估基准日：2018年11月30日</v>
      </c>
      <c r="B2" s="518"/>
      <c r="C2" s="518"/>
      <c r="D2" s="518"/>
      <c r="E2" s="518"/>
      <c r="F2" s="518"/>
      <c r="G2" s="537"/>
      <c r="H2" s="90"/>
      <c r="I2" s="90"/>
      <c r="J2" s="90"/>
      <c r="K2" s="90"/>
      <c r="L2" s="90"/>
      <c r="M2" s="90"/>
      <c r="N2" s="90"/>
      <c r="O2" s="90"/>
    </row>
    <row r="3" spans="1:16" ht="16.5" customHeight="1">
      <c r="A3" s="91"/>
      <c r="B3" s="91"/>
      <c r="C3" s="91"/>
      <c r="D3" s="91"/>
      <c r="E3" s="91"/>
      <c r="F3" s="91"/>
      <c r="G3" s="155" t="s">
        <v>622</v>
      </c>
      <c r="H3" s="90"/>
      <c r="I3" s="90"/>
      <c r="J3" s="90"/>
      <c r="K3" s="90"/>
      <c r="L3" s="90"/>
      <c r="M3" s="90"/>
      <c r="N3" s="90"/>
      <c r="O3" s="90"/>
    </row>
    <row r="4" spans="1:16" ht="16.5" customHeight="1">
      <c r="A4" s="540" t="str">
        <f>公用信息!A5</f>
        <v>被评估单位：中国劳动关系学院</v>
      </c>
      <c r="B4" s="540"/>
      <c r="C4" s="540"/>
      <c r="D4" s="540"/>
      <c r="E4" s="90"/>
      <c r="F4" s="90"/>
      <c r="G4" s="156" t="s">
        <v>291</v>
      </c>
      <c r="H4" s="90"/>
      <c r="I4" s="90"/>
      <c r="J4" s="90"/>
      <c r="K4" s="90"/>
      <c r="L4" s="90"/>
      <c r="M4" s="90"/>
      <c r="N4" s="90"/>
      <c r="O4" s="90"/>
    </row>
    <row r="5" spans="1:16" s="16" customFormat="1" ht="16.5" customHeight="1">
      <c r="A5" s="176" t="s">
        <v>36</v>
      </c>
      <c r="B5" s="176" t="s">
        <v>336</v>
      </c>
      <c r="C5" s="176" t="s">
        <v>50</v>
      </c>
      <c r="D5" s="176" t="s">
        <v>342</v>
      </c>
      <c r="E5" s="192" t="s">
        <v>51</v>
      </c>
      <c r="F5" s="176" t="s">
        <v>52</v>
      </c>
      <c r="G5" s="176" t="s">
        <v>331</v>
      </c>
      <c r="H5" s="245"/>
      <c r="I5" s="245"/>
      <c r="J5" s="245"/>
      <c r="K5" s="245"/>
      <c r="L5" s="245"/>
      <c r="M5" s="245"/>
      <c r="N5" s="245"/>
      <c r="O5" s="245"/>
      <c r="P5" s="265"/>
    </row>
    <row r="6" spans="1:16" ht="16.5" customHeight="1">
      <c r="A6" s="176"/>
      <c r="B6" s="188"/>
      <c r="C6" s="175"/>
      <c r="D6" s="176"/>
      <c r="E6" s="328"/>
      <c r="F6" s="328"/>
      <c r="G6" s="191"/>
      <c r="H6" s="179"/>
      <c r="I6" s="179"/>
      <c r="J6" s="179"/>
      <c r="K6" s="179"/>
      <c r="L6" s="179"/>
      <c r="M6" s="179"/>
      <c r="N6" s="179"/>
      <c r="O6" s="179"/>
      <c r="P6" s="186"/>
    </row>
    <row r="7" spans="1:16" ht="16.5" customHeight="1">
      <c r="A7" s="176"/>
      <c r="B7" s="188"/>
      <c r="C7" s="175"/>
      <c r="D7" s="176"/>
      <c r="E7" s="328"/>
      <c r="F7" s="328"/>
      <c r="G7" s="191"/>
      <c r="H7" s="179"/>
      <c r="I7" s="179"/>
      <c r="J7" s="179"/>
      <c r="K7" s="179"/>
      <c r="L7" s="179"/>
      <c r="M7" s="179"/>
      <c r="N7" s="179"/>
      <c r="O7" s="179"/>
      <c r="P7" s="186"/>
    </row>
    <row r="8" spans="1:16" ht="16.5" customHeight="1">
      <c r="A8" s="176"/>
      <c r="B8" s="188"/>
      <c r="C8" s="175"/>
      <c r="D8" s="176"/>
      <c r="E8" s="328"/>
      <c r="F8" s="328"/>
      <c r="G8" s="191"/>
      <c r="H8" s="179"/>
      <c r="I8" s="179"/>
      <c r="J8" s="179"/>
      <c r="K8" s="179"/>
      <c r="L8" s="179"/>
      <c r="M8" s="179"/>
      <c r="N8" s="179"/>
      <c r="O8" s="179"/>
      <c r="P8" s="186"/>
    </row>
    <row r="9" spans="1:16" ht="16.5" customHeight="1">
      <c r="A9" s="176"/>
      <c r="B9" s="188"/>
      <c r="C9" s="175"/>
      <c r="D9" s="176"/>
      <c r="E9" s="328"/>
      <c r="F9" s="328"/>
      <c r="G9" s="191"/>
      <c r="H9" s="179"/>
      <c r="I9" s="179"/>
      <c r="J9" s="179"/>
      <c r="K9" s="179"/>
      <c r="L9" s="179"/>
      <c r="M9" s="179"/>
      <c r="N9" s="179"/>
      <c r="O9" s="179"/>
      <c r="P9" s="186"/>
    </row>
    <row r="10" spans="1:16" ht="16.5" customHeight="1">
      <c r="A10" s="176"/>
      <c r="B10" s="188"/>
      <c r="C10" s="175"/>
      <c r="D10" s="176"/>
      <c r="E10" s="328"/>
      <c r="F10" s="328"/>
      <c r="G10" s="191"/>
      <c r="H10" s="179"/>
      <c r="I10" s="179"/>
      <c r="J10" s="179"/>
      <c r="K10" s="179"/>
      <c r="L10" s="179"/>
      <c r="M10" s="179"/>
      <c r="N10" s="179"/>
      <c r="O10" s="179"/>
      <c r="P10" s="186"/>
    </row>
    <row r="11" spans="1:16" ht="16.5" customHeight="1">
      <c r="A11" s="176"/>
      <c r="B11" s="188"/>
      <c r="C11" s="175"/>
      <c r="D11" s="176"/>
      <c r="E11" s="328"/>
      <c r="F11" s="328"/>
      <c r="G11" s="191"/>
      <c r="H11" s="179"/>
      <c r="I11" s="179"/>
      <c r="J11" s="179"/>
      <c r="K11" s="179"/>
      <c r="L11" s="179"/>
      <c r="M11" s="179"/>
      <c r="N11" s="179"/>
      <c r="O11" s="179"/>
      <c r="P11" s="186"/>
    </row>
    <row r="12" spans="1:16" ht="16.5" customHeight="1">
      <c r="A12" s="176"/>
      <c r="B12" s="188"/>
      <c r="C12" s="175"/>
      <c r="D12" s="176"/>
      <c r="E12" s="328"/>
      <c r="F12" s="328"/>
      <c r="G12" s="191"/>
      <c r="H12" s="179"/>
      <c r="I12" s="179"/>
      <c r="J12" s="179"/>
      <c r="K12" s="179"/>
      <c r="L12" s="179"/>
      <c r="M12" s="179"/>
      <c r="N12" s="179"/>
      <c r="O12" s="179"/>
      <c r="P12" s="186"/>
    </row>
    <row r="13" spans="1:16" ht="16.5" customHeight="1">
      <c r="A13" s="176"/>
      <c r="B13" s="188"/>
      <c r="C13" s="175"/>
      <c r="D13" s="176"/>
      <c r="E13" s="328"/>
      <c r="F13" s="328"/>
      <c r="G13" s="191"/>
      <c r="H13" s="179"/>
      <c r="I13" s="179"/>
      <c r="J13" s="179"/>
      <c r="K13" s="179"/>
      <c r="L13" s="179"/>
      <c r="M13" s="179"/>
      <c r="N13" s="179"/>
      <c r="O13" s="179"/>
      <c r="P13" s="186"/>
    </row>
    <row r="14" spans="1:16" ht="16.5" customHeight="1">
      <c r="A14" s="176"/>
      <c r="B14" s="188"/>
      <c r="C14" s="175"/>
      <c r="D14" s="176"/>
      <c r="E14" s="328"/>
      <c r="F14" s="328"/>
      <c r="G14" s="191"/>
      <c r="H14" s="179"/>
      <c r="I14" s="179"/>
      <c r="J14" s="179"/>
      <c r="K14" s="179"/>
      <c r="L14" s="179"/>
      <c r="M14" s="179"/>
      <c r="N14" s="179"/>
      <c r="O14" s="179"/>
      <c r="P14" s="186"/>
    </row>
    <row r="15" spans="1:16" ht="16.5" customHeight="1">
      <c r="A15" s="176"/>
      <c r="B15" s="188"/>
      <c r="C15" s="175"/>
      <c r="D15" s="176"/>
      <c r="E15" s="328"/>
      <c r="F15" s="328"/>
      <c r="G15" s="191"/>
      <c r="H15" s="179"/>
      <c r="I15" s="179"/>
      <c r="J15" s="179"/>
      <c r="K15" s="179"/>
      <c r="L15" s="179"/>
      <c r="M15" s="179"/>
      <c r="N15" s="179"/>
      <c r="O15" s="179"/>
      <c r="P15" s="186"/>
    </row>
    <row r="16" spans="1:16" ht="16.5" customHeight="1">
      <c r="A16" s="176"/>
      <c r="B16" s="188"/>
      <c r="C16" s="175"/>
      <c r="D16" s="176"/>
      <c r="E16" s="328"/>
      <c r="F16" s="328"/>
      <c r="G16" s="191"/>
      <c r="H16" s="179"/>
      <c r="I16" s="179"/>
      <c r="J16" s="179"/>
      <c r="K16" s="179"/>
      <c r="L16" s="179"/>
      <c r="M16" s="179"/>
      <c r="N16" s="179"/>
      <c r="O16" s="179"/>
      <c r="P16" s="186"/>
    </row>
    <row r="17" spans="1:16" ht="16.5" customHeight="1">
      <c r="A17" s="176"/>
      <c r="B17" s="188"/>
      <c r="C17" s="175"/>
      <c r="D17" s="176"/>
      <c r="E17" s="328"/>
      <c r="F17" s="328"/>
      <c r="G17" s="191"/>
      <c r="H17" s="179"/>
      <c r="I17" s="179"/>
      <c r="J17" s="179"/>
      <c r="K17" s="179"/>
      <c r="L17" s="179"/>
      <c r="M17" s="179"/>
      <c r="N17" s="179"/>
      <c r="O17" s="179"/>
      <c r="P17" s="186"/>
    </row>
    <row r="18" spans="1:16" ht="16.5" customHeight="1">
      <c r="A18" s="176"/>
      <c r="B18" s="188"/>
      <c r="C18" s="175"/>
      <c r="D18" s="176"/>
      <c r="E18" s="328"/>
      <c r="F18" s="328"/>
      <c r="G18" s="191"/>
      <c r="H18" s="179"/>
      <c r="I18" s="179"/>
      <c r="J18" s="179"/>
      <c r="K18" s="179"/>
      <c r="L18" s="179"/>
      <c r="M18" s="179"/>
      <c r="N18" s="179"/>
      <c r="O18" s="179"/>
      <c r="P18" s="186"/>
    </row>
    <row r="19" spans="1:16" ht="16.5" customHeight="1">
      <c r="A19" s="176"/>
      <c r="B19" s="188"/>
      <c r="C19" s="175"/>
      <c r="D19" s="176"/>
      <c r="E19" s="328"/>
      <c r="F19" s="328"/>
      <c r="G19" s="191"/>
      <c r="H19" s="179"/>
      <c r="I19" s="179"/>
      <c r="J19" s="179"/>
      <c r="K19" s="179"/>
      <c r="L19" s="179"/>
      <c r="M19" s="179"/>
      <c r="N19" s="179"/>
      <c r="O19" s="179"/>
      <c r="P19" s="186"/>
    </row>
    <row r="20" spans="1:16" ht="16.5" customHeight="1">
      <c r="A20" s="176"/>
      <c r="B20" s="188"/>
      <c r="C20" s="175"/>
      <c r="D20" s="176"/>
      <c r="E20" s="328"/>
      <c r="F20" s="328"/>
      <c r="G20" s="191"/>
      <c r="H20" s="179"/>
      <c r="I20" s="179"/>
      <c r="J20" s="179"/>
      <c r="K20" s="179"/>
      <c r="L20" s="179"/>
      <c r="M20" s="179"/>
      <c r="N20" s="179"/>
      <c r="O20" s="179"/>
      <c r="P20" s="186"/>
    </row>
    <row r="21" spans="1:16" ht="16.5" customHeight="1">
      <c r="A21" s="176"/>
      <c r="B21" s="188"/>
      <c r="C21" s="175"/>
      <c r="D21" s="176"/>
      <c r="E21" s="328"/>
      <c r="F21" s="328"/>
      <c r="G21" s="191"/>
      <c r="H21" s="179"/>
      <c r="I21" s="179"/>
      <c r="J21" s="179"/>
      <c r="K21" s="179"/>
      <c r="L21" s="179"/>
      <c r="M21" s="179"/>
      <c r="N21" s="179"/>
      <c r="O21" s="179"/>
      <c r="P21" s="186"/>
    </row>
    <row r="22" spans="1:16" ht="16.5" customHeight="1">
      <c r="A22" s="176"/>
      <c r="B22" s="188"/>
      <c r="C22" s="175"/>
      <c r="D22" s="176"/>
      <c r="E22" s="328"/>
      <c r="F22" s="328"/>
      <c r="G22" s="191"/>
      <c r="H22" s="179"/>
      <c r="I22" s="179"/>
      <c r="J22" s="179"/>
      <c r="K22" s="179"/>
      <c r="L22" s="179"/>
      <c r="M22" s="179"/>
      <c r="N22" s="179"/>
      <c r="O22" s="179"/>
      <c r="P22" s="186"/>
    </row>
    <row r="23" spans="1:16" ht="16.5" customHeight="1">
      <c r="A23" s="176"/>
      <c r="B23" s="188"/>
      <c r="C23" s="175"/>
      <c r="D23" s="176"/>
      <c r="E23" s="328"/>
      <c r="F23" s="328"/>
      <c r="G23" s="191"/>
      <c r="H23" s="179"/>
      <c r="I23" s="179"/>
      <c r="J23" s="179"/>
      <c r="K23" s="179"/>
      <c r="L23" s="179"/>
      <c r="M23" s="179"/>
      <c r="N23" s="179"/>
      <c r="O23" s="179"/>
      <c r="P23" s="186"/>
    </row>
    <row r="24" spans="1:16" ht="16.5" customHeight="1">
      <c r="A24" s="298"/>
      <c r="B24" s="188"/>
      <c r="C24" s="175"/>
      <c r="D24" s="298"/>
      <c r="E24" s="328"/>
      <c r="F24" s="328"/>
      <c r="G24" s="191"/>
      <c r="H24" s="179"/>
      <c r="I24" s="179"/>
      <c r="J24" s="179"/>
      <c r="K24" s="179"/>
      <c r="L24" s="179"/>
      <c r="M24" s="179"/>
      <c r="N24" s="179"/>
      <c r="O24" s="179"/>
      <c r="P24" s="186"/>
    </row>
    <row r="25" spans="1:16" ht="16.5" customHeight="1">
      <c r="A25" s="298"/>
      <c r="B25" s="188"/>
      <c r="C25" s="175"/>
      <c r="D25" s="298"/>
      <c r="E25" s="328"/>
      <c r="F25" s="328"/>
      <c r="G25" s="191"/>
      <c r="H25" s="179"/>
      <c r="I25" s="179"/>
      <c r="J25" s="179"/>
      <c r="K25" s="179"/>
      <c r="L25" s="179"/>
      <c r="M25" s="179"/>
      <c r="N25" s="179"/>
      <c r="O25" s="179"/>
      <c r="P25" s="186"/>
    </row>
    <row r="26" spans="1:16" ht="16.5" customHeight="1">
      <c r="A26" s="176"/>
      <c r="B26" s="188"/>
      <c r="C26" s="175"/>
      <c r="D26" s="176"/>
      <c r="E26" s="328"/>
      <c r="F26" s="328"/>
      <c r="G26" s="191"/>
      <c r="H26" s="179"/>
      <c r="I26" s="179"/>
      <c r="J26" s="179"/>
      <c r="K26" s="179"/>
      <c r="L26" s="179"/>
      <c r="M26" s="179"/>
      <c r="N26" s="179"/>
      <c r="O26" s="179"/>
      <c r="P26" s="186"/>
    </row>
    <row r="27" spans="1:16" ht="16.5" customHeight="1">
      <c r="A27" s="176"/>
      <c r="B27" s="188"/>
      <c r="C27" s="175"/>
      <c r="D27" s="176"/>
      <c r="E27" s="328"/>
      <c r="F27" s="328"/>
      <c r="G27" s="191"/>
      <c r="H27" s="179"/>
      <c r="I27" s="179"/>
      <c r="J27" s="179"/>
      <c r="K27" s="179"/>
      <c r="L27" s="179"/>
      <c r="M27" s="179"/>
      <c r="N27" s="179"/>
      <c r="O27" s="179"/>
      <c r="P27" s="186"/>
    </row>
    <row r="28" spans="1:16" ht="16.5" customHeight="1">
      <c r="A28" s="176"/>
      <c r="B28" s="188"/>
      <c r="C28" s="175"/>
      <c r="D28" s="176"/>
      <c r="E28" s="328"/>
      <c r="F28" s="328"/>
      <c r="G28" s="191"/>
      <c r="H28" s="179"/>
      <c r="I28" s="179"/>
      <c r="J28" s="179"/>
      <c r="K28" s="179"/>
      <c r="L28" s="179"/>
      <c r="M28" s="179"/>
      <c r="N28" s="179"/>
      <c r="O28" s="179"/>
      <c r="P28" s="186"/>
    </row>
    <row r="29" spans="1:16" ht="16.5" customHeight="1">
      <c r="A29" s="522" t="s">
        <v>334</v>
      </c>
      <c r="B29" s="523"/>
      <c r="C29" s="189"/>
      <c r="D29" s="176"/>
      <c r="E29" s="328">
        <f>ROUND(SUM(E6:E28),2)</f>
        <v>0</v>
      </c>
      <c r="F29" s="328">
        <f>ROUND(SUM(F6:F28),2)</f>
        <v>0</v>
      </c>
      <c r="G29" s="191"/>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4">
    <mergeCell ref="A1:G1"/>
    <mergeCell ref="A2:G2"/>
    <mergeCell ref="A29:B29"/>
    <mergeCell ref="A4:D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rgb="FFFF0000"/>
    <pageSetUpPr fitToPage="1"/>
  </sheetPr>
  <dimension ref="A1:P87"/>
  <sheetViews>
    <sheetView view="pageBreakPreview" topLeftCell="A7" zoomScaleNormal="100" zoomScaleSheetLayoutView="100" workbookViewId="0">
      <selection activeCell="G28" sqref="G28"/>
    </sheetView>
  </sheetViews>
  <sheetFormatPr defaultColWidth="9" defaultRowHeight="15.75" customHeight="1"/>
  <cols>
    <col min="1" max="1" width="7.75" style="2" customWidth="1"/>
    <col min="2" max="2" width="25.625" style="2" customWidth="1"/>
    <col min="3" max="3" width="15.375" style="2" customWidth="1"/>
    <col min="4" max="4" width="14.875" style="2" customWidth="1"/>
    <col min="5" max="5" width="12.375" style="2" customWidth="1"/>
    <col min="6" max="6" width="16.375" style="2" customWidth="1"/>
    <col min="7" max="7" width="15.125" style="2" customWidth="1"/>
    <col min="8" max="8" width="14.625" style="2" customWidth="1"/>
    <col min="9" max="16384" width="9" style="2"/>
  </cols>
  <sheetData>
    <row r="1" spans="1:16" s="15" customFormat="1" ht="30" customHeight="1">
      <c r="A1" s="519" t="s">
        <v>170</v>
      </c>
      <c r="B1" s="519"/>
      <c r="C1" s="519"/>
      <c r="D1" s="519"/>
      <c r="E1" s="519"/>
      <c r="F1" s="519"/>
      <c r="G1" s="519"/>
      <c r="H1" s="519"/>
    </row>
    <row r="2" spans="1:16" s="92" customFormat="1" ht="16.5" customHeight="1">
      <c r="A2" s="518" t="str">
        <f>公用信息!A8</f>
        <v>评估基准日：2018年11月30日</v>
      </c>
      <c r="B2" s="518"/>
      <c r="C2" s="518"/>
      <c r="D2" s="518"/>
      <c r="E2" s="518"/>
      <c r="F2" s="518"/>
      <c r="G2" s="537"/>
      <c r="H2" s="537"/>
      <c r="I2" s="90"/>
      <c r="J2" s="90"/>
      <c r="K2" s="90"/>
      <c r="L2" s="90"/>
      <c r="M2" s="90"/>
      <c r="N2" s="90"/>
      <c r="O2" s="90"/>
    </row>
    <row r="3" spans="1:16" s="92" customFormat="1" ht="16.5" customHeight="1">
      <c r="A3" s="91"/>
      <c r="B3" s="91"/>
      <c r="C3" s="91"/>
      <c r="D3" s="91"/>
      <c r="E3" s="91"/>
      <c r="F3" s="91"/>
      <c r="G3" s="157"/>
      <c r="H3" s="155" t="s">
        <v>360</v>
      </c>
      <c r="I3" s="90"/>
      <c r="J3" s="90"/>
      <c r="K3" s="90"/>
      <c r="L3" s="90"/>
      <c r="M3" s="90"/>
      <c r="N3" s="90"/>
      <c r="O3" s="90"/>
    </row>
    <row r="4" spans="1:16" s="92" customFormat="1" ht="16.5" customHeight="1">
      <c r="A4" s="540" t="str">
        <f>公用信息!A5</f>
        <v>被评估单位：中国劳动关系学院</v>
      </c>
      <c r="B4" s="540"/>
      <c r="C4" s="540"/>
      <c r="D4" s="90"/>
      <c r="E4" s="90"/>
      <c r="F4" s="90"/>
      <c r="G4" s="90"/>
      <c r="H4" s="156" t="s">
        <v>291</v>
      </c>
      <c r="I4" s="90"/>
      <c r="J4" s="90"/>
      <c r="K4" s="90"/>
      <c r="L4" s="90"/>
      <c r="M4" s="90"/>
      <c r="N4" s="90"/>
      <c r="O4" s="90"/>
    </row>
    <row r="5" spans="1:16" s="93" customFormat="1" ht="16.5" customHeight="1">
      <c r="A5" s="176" t="s">
        <v>36</v>
      </c>
      <c r="B5" s="176" t="s">
        <v>361</v>
      </c>
      <c r="C5" s="176" t="s">
        <v>50</v>
      </c>
      <c r="D5" s="176" t="s">
        <v>349</v>
      </c>
      <c r="E5" s="176" t="s">
        <v>831</v>
      </c>
      <c r="F5" s="192" t="s">
        <v>51</v>
      </c>
      <c r="G5" s="176" t="s">
        <v>52</v>
      </c>
      <c r="H5" s="176" t="s">
        <v>331</v>
      </c>
      <c r="I5" s="245"/>
      <c r="J5" s="245"/>
      <c r="K5" s="245"/>
      <c r="L5" s="245"/>
      <c r="M5" s="245"/>
      <c r="N5" s="245"/>
      <c r="O5" s="245"/>
      <c r="P5" s="266"/>
    </row>
    <row r="6" spans="1:16" s="92" customFormat="1" ht="16.5" customHeight="1">
      <c r="A6" s="176"/>
      <c r="B6" s="188"/>
      <c r="C6" s="189"/>
      <c r="D6" s="189"/>
      <c r="E6" s="176"/>
      <c r="F6" s="328"/>
      <c r="G6" s="328"/>
      <c r="H6" s="191"/>
      <c r="I6" s="179"/>
      <c r="J6" s="179"/>
      <c r="K6" s="179"/>
      <c r="L6" s="179"/>
      <c r="M6" s="179"/>
      <c r="N6" s="179"/>
      <c r="O6" s="179"/>
      <c r="P6" s="196"/>
    </row>
    <row r="7" spans="1:16" s="92" customFormat="1" ht="16.5" customHeight="1">
      <c r="A7" s="176"/>
      <c r="B7" s="188"/>
      <c r="C7" s="189"/>
      <c r="D7" s="189"/>
      <c r="E7" s="176"/>
      <c r="F7" s="328"/>
      <c r="G7" s="328"/>
      <c r="H7" s="191"/>
      <c r="I7" s="179"/>
      <c r="J7" s="179"/>
      <c r="K7" s="179"/>
      <c r="L7" s="179"/>
      <c r="M7" s="179"/>
      <c r="N7" s="179"/>
      <c r="O7" s="179"/>
      <c r="P7" s="196"/>
    </row>
    <row r="8" spans="1:16" s="92" customFormat="1" ht="16.5" customHeight="1">
      <c r="A8" s="176"/>
      <c r="B8" s="188"/>
      <c r="C8" s="189"/>
      <c r="D8" s="189"/>
      <c r="E8" s="176"/>
      <c r="F8" s="328"/>
      <c r="G8" s="328"/>
      <c r="H8" s="191"/>
      <c r="I8" s="179"/>
      <c r="J8" s="179"/>
      <c r="K8" s="179"/>
      <c r="L8" s="179"/>
      <c r="M8" s="179"/>
      <c r="N8" s="179"/>
      <c r="O8" s="179"/>
      <c r="P8" s="196"/>
    </row>
    <row r="9" spans="1:16" s="92" customFormat="1" ht="16.5" customHeight="1">
      <c r="A9" s="176"/>
      <c r="B9" s="188"/>
      <c r="C9" s="189"/>
      <c r="D9" s="189"/>
      <c r="E9" s="176"/>
      <c r="F9" s="328"/>
      <c r="G9" s="328"/>
      <c r="H9" s="191"/>
      <c r="I9" s="179"/>
      <c r="J9" s="179"/>
      <c r="K9" s="179"/>
      <c r="L9" s="179"/>
      <c r="M9" s="179"/>
      <c r="N9" s="179"/>
      <c r="O9" s="179"/>
      <c r="P9" s="196"/>
    </row>
    <row r="10" spans="1:16" s="92" customFormat="1" ht="16.5" customHeight="1">
      <c r="A10" s="176"/>
      <c r="B10" s="188"/>
      <c r="C10" s="189"/>
      <c r="D10" s="189"/>
      <c r="E10" s="176"/>
      <c r="F10" s="328"/>
      <c r="G10" s="328"/>
      <c r="H10" s="191"/>
      <c r="I10" s="179"/>
      <c r="J10" s="179"/>
      <c r="K10" s="179"/>
      <c r="L10" s="179"/>
      <c r="M10" s="179"/>
      <c r="N10" s="179"/>
      <c r="O10" s="179"/>
      <c r="P10" s="196"/>
    </row>
    <row r="11" spans="1:16" s="92" customFormat="1" ht="16.5" customHeight="1">
      <c r="A11" s="176"/>
      <c r="B11" s="188"/>
      <c r="C11" s="189"/>
      <c r="D11" s="189"/>
      <c r="E11" s="176"/>
      <c r="F11" s="328"/>
      <c r="G11" s="328"/>
      <c r="H11" s="191"/>
      <c r="I11" s="179"/>
      <c r="J11" s="179"/>
      <c r="K11" s="179"/>
      <c r="L11" s="179"/>
      <c r="M11" s="179"/>
      <c r="N11" s="179"/>
      <c r="O11" s="179"/>
      <c r="P11" s="196"/>
    </row>
    <row r="12" spans="1:16" s="92" customFormat="1" ht="16.5" customHeight="1">
      <c r="A12" s="298"/>
      <c r="B12" s="188"/>
      <c r="C12" s="189"/>
      <c r="D12" s="189"/>
      <c r="E12" s="298"/>
      <c r="F12" s="328"/>
      <c r="G12" s="328"/>
      <c r="H12" s="191"/>
      <c r="I12" s="179"/>
      <c r="J12" s="179"/>
      <c r="K12" s="179"/>
      <c r="L12" s="179"/>
      <c r="M12" s="179"/>
      <c r="N12" s="179"/>
      <c r="O12" s="179"/>
      <c r="P12" s="196"/>
    </row>
    <row r="13" spans="1:16" s="92" customFormat="1" ht="16.5" customHeight="1">
      <c r="A13" s="176"/>
      <c r="B13" s="188"/>
      <c r="C13" s="189"/>
      <c r="D13" s="189"/>
      <c r="E13" s="176"/>
      <c r="F13" s="328"/>
      <c r="G13" s="328"/>
      <c r="H13" s="191"/>
      <c r="I13" s="179"/>
      <c r="J13" s="179"/>
      <c r="K13" s="179"/>
      <c r="L13" s="179"/>
      <c r="M13" s="179"/>
      <c r="N13" s="179"/>
      <c r="O13" s="179"/>
      <c r="P13" s="196"/>
    </row>
    <row r="14" spans="1:16" s="92" customFormat="1" ht="16.5" customHeight="1">
      <c r="A14" s="176"/>
      <c r="B14" s="188"/>
      <c r="C14" s="189"/>
      <c r="D14" s="189"/>
      <c r="E14" s="176"/>
      <c r="F14" s="328"/>
      <c r="G14" s="328"/>
      <c r="H14" s="191"/>
      <c r="I14" s="179"/>
      <c r="J14" s="179"/>
      <c r="K14" s="179"/>
      <c r="L14" s="179"/>
      <c r="M14" s="179"/>
      <c r="N14" s="179"/>
      <c r="O14" s="179"/>
      <c r="P14" s="196"/>
    </row>
    <row r="15" spans="1:16" s="92" customFormat="1" ht="16.5" customHeight="1">
      <c r="A15" s="176"/>
      <c r="B15" s="188"/>
      <c r="C15" s="189"/>
      <c r="D15" s="189"/>
      <c r="E15" s="176"/>
      <c r="F15" s="328"/>
      <c r="G15" s="328"/>
      <c r="H15" s="191"/>
      <c r="I15" s="179"/>
      <c r="J15" s="179"/>
      <c r="K15" s="179"/>
      <c r="L15" s="179"/>
      <c r="M15" s="179"/>
      <c r="N15" s="179"/>
      <c r="O15" s="179"/>
      <c r="P15" s="196"/>
    </row>
    <row r="16" spans="1:16" s="92" customFormat="1" ht="16.5" customHeight="1">
      <c r="A16" s="176"/>
      <c r="B16" s="188"/>
      <c r="C16" s="189"/>
      <c r="D16" s="189"/>
      <c r="E16" s="176"/>
      <c r="F16" s="328"/>
      <c r="G16" s="328"/>
      <c r="H16" s="191"/>
      <c r="I16" s="179"/>
      <c r="J16" s="179"/>
      <c r="K16" s="179"/>
      <c r="L16" s="179"/>
      <c r="M16" s="179"/>
      <c r="N16" s="179"/>
      <c r="O16" s="179"/>
      <c r="P16" s="196"/>
    </row>
    <row r="17" spans="1:16" s="92" customFormat="1" ht="16.5" customHeight="1">
      <c r="A17" s="176"/>
      <c r="B17" s="188"/>
      <c r="C17" s="189"/>
      <c r="D17" s="189"/>
      <c r="E17" s="176"/>
      <c r="F17" s="328"/>
      <c r="G17" s="328"/>
      <c r="H17" s="191"/>
      <c r="I17" s="179"/>
      <c r="J17" s="179"/>
      <c r="K17" s="179"/>
      <c r="L17" s="179"/>
      <c r="M17" s="179"/>
      <c r="N17" s="179"/>
      <c r="O17" s="179"/>
      <c r="P17" s="196"/>
    </row>
    <row r="18" spans="1:16" s="92" customFormat="1" ht="16.5" customHeight="1">
      <c r="A18" s="176"/>
      <c r="B18" s="188"/>
      <c r="C18" s="189"/>
      <c r="D18" s="189"/>
      <c r="E18" s="176"/>
      <c r="F18" s="328"/>
      <c r="G18" s="328"/>
      <c r="H18" s="191"/>
      <c r="I18" s="179"/>
      <c r="J18" s="179"/>
      <c r="K18" s="179"/>
      <c r="L18" s="179"/>
      <c r="M18" s="179"/>
      <c r="N18" s="179"/>
      <c r="O18" s="179"/>
      <c r="P18" s="196"/>
    </row>
    <row r="19" spans="1:16" s="92" customFormat="1" ht="16.5" customHeight="1">
      <c r="A19" s="176"/>
      <c r="B19" s="188"/>
      <c r="C19" s="189"/>
      <c r="D19" s="189"/>
      <c r="E19" s="176"/>
      <c r="F19" s="328"/>
      <c r="G19" s="328"/>
      <c r="H19" s="191"/>
      <c r="I19" s="179"/>
      <c r="J19" s="179"/>
      <c r="K19" s="179"/>
      <c r="L19" s="179"/>
      <c r="M19" s="179"/>
      <c r="N19" s="179"/>
      <c r="O19" s="179"/>
      <c r="P19" s="196"/>
    </row>
    <row r="20" spans="1:16" s="92" customFormat="1" ht="16.5" customHeight="1">
      <c r="A20" s="176"/>
      <c r="B20" s="188"/>
      <c r="C20" s="189"/>
      <c r="D20" s="189"/>
      <c r="E20" s="176"/>
      <c r="F20" s="328"/>
      <c r="G20" s="328"/>
      <c r="H20" s="191"/>
      <c r="I20" s="179"/>
      <c r="J20" s="179"/>
      <c r="K20" s="179"/>
      <c r="L20" s="179"/>
      <c r="M20" s="179"/>
      <c r="N20" s="179"/>
      <c r="O20" s="179"/>
      <c r="P20" s="196"/>
    </row>
    <row r="21" spans="1:16" s="92" customFormat="1" ht="16.5" customHeight="1">
      <c r="A21" s="176"/>
      <c r="B21" s="188"/>
      <c r="C21" s="189"/>
      <c r="D21" s="189"/>
      <c r="E21" s="176"/>
      <c r="F21" s="328"/>
      <c r="G21" s="328"/>
      <c r="H21" s="191"/>
      <c r="I21" s="179"/>
      <c r="J21" s="179"/>
      <c r="K21" s="179"/>
      <c r="L21" s="179"/>
      <c r="M21" s="179"/>
      <c r="N21" s="179"/>
      <c r="O21" s="179"/>
      <c r="P21" s="196"/>
    </row>
    <row r="22" spans="1:16" s="92" customFormat="1" ht="16.5" customHeight="1">
      <c r="A22" s="176"/>
      <c r="B22" s="188"/>
      <c r="C22" s="189"/>
      <c r="D22" s="189"/>
      <c r="E22" s="176"/>
      <c r="F22" s="328"/>
      <c r="G22" s="328"/>
      <c r="H22" s="191"/>
      <c r="I22" s="179"/>
      <c r="J22" s="179"/>
      <c r="K22" s="179"/>
      <c r="L22" s="179"/>
      <c r="M22" s="179"/>
      <c r="N22" s="179"/>
      <c r="O22" s="179"/>
      <c r="P22" s="196"/>
    </row>
    <row r="23" spans="1:16" s="92" customFormat="1" ht="16.5" customHeight="1">
      <c r="A23" s="176"/>
      <c r="B23" s="188"/>
      <c r="C23" s="189"/>
      <c r="D23" s="189"/>
      <c r="E23" s="176"/>
      <c r="F23" s="328"/>
      <c r="G23" s="328"/>
      <c r="H23" s="191"/>
      <c r="I23" s="179"/>
      <c r="J23" s="179"/>
      <c r="K23" s="179"/>
      <c r="L23" s="179"/>
      <c r="M23" s="179"/>
      <c r="N23" s="179"/>
      <c r="O23" s="179"/>
      <c r="P23" s="196"/>
    </row>
    <row r="24" spans="1:16" s="92" customFormat="1" ht="16.5" customHeight="1">
      <c r="A24" s="176"/>
      <c r="B24" s="188"/>
      <c r="C24" s="189"/>
      <c r="D24" s="189"/>
      <c r="E24" s="176"/>
      <c r="F24" s="328"/>
      <c r="G24" s="328"/>
      <c r="H24" s="191"/>
      <c r="I24" s="179"/>
      <c r="J24" s="179"/>
      <c r="K24" s="179"/>
      <c r="L24" s="179"/>
      <c r="M24" s="179"/>
      <c r="N24" s="179"/>
      <c r="O24" s="179"/>
      <c r="P24" s="196"/>
    </row>
    <row r="25" spans="1:16" s="92" customFormat="1" ht="16.5" customHeight="1">
      <c r="A25" s="176"/>
      <c r="B25" s="188"/>
      <c r="C25" s="189"/>
      <c r="D25" s="189"/>
      <c r="E25" s="176"/>
      <c r="F25" s="328"/>
      <c r="G25" s="328"/>
      <c r="H25" s="191"/>
      <c r="I25" s="179"/>
      <c r="J25" s="179"/>
      <c r="K25" s="179"/>
      <c r="L25" s="179"/>
      <c r="M25" s="179"/>
      <c r="N25" s="179"/>
      <c r="O25" s="179"/>
      <c r="P25" s="196"/>
    </row>
    <row r="26" spans="1:16" s="92" customFormat="1" ht="16.5" customHeight="1">
      <c r="A26" s="176"/>
      <c r="B26" s="188"/>
      <c r="C26" s="189"/>
      <c r="D26" s="189"/>
      <c r="E26" s="176"/>
      <c r="F26" s="328"/>
      <c r="G26" s="328"/>
      <c r="H26" s="191"/>
      <c r="I26" s="179"/>
      <c r="J26" s="179"/>
      <c r="K26" s="179"/>
      <c r="L26" s="179"/>
      <c r="M26" s="179"/>
      <c r="N26" s="179"/>
      <c r="O26" s="179"/>
      <c r="P26" s="196"/>
    </row>
    <row r="27" spans="1:16" s="92" customFormat="1" ht="16.5" customHeight="1">
      <c r="A27" s="176"/>
      <c r="B27" s="188"/>
      <c r="C27" s="189"/>
      <c r="D27" s="189"/>
      <c r="E27" s="176"/>
      <c r="F27" s="328"/>
      <c r="G27" s="328"/>
      <c r="H27" s="191"/>
      <c r="I27" s="179"/>
      <c r="J27" s="179"/>
      <c r="K27" s="179"/>
      <c r="L27" s="179"/>
      <c r="M27" s="179"/>
      <c r="N27" s="179"/>
      <c r="O27" s="179"/>
      <c r="P27" s="196"/>
    </row>
    <row r="28" spans="1:16" s="92" customFormat="1" ht="16.5" customHeight="1">
      <c r="A28" s="176"/>
      <c r="B28" s="188"/>
      <c r="C28" s="189"/>
      <c r="D28" s="189"/>
      <c r="E28" s="176"/>
      <c r="F28" s="328"/>
      <c r="G28" s="328"/>
      <c r="H28" s="191"/>
      <c r="I28" s="179"/>
      <c r="J28" s="179"/>
      <c r="K28" s="179"/>
      <c r="L28" s="179"/>
      <c r="M28" s="179"/>
      <c r="N28" s="179"/>
      <c r="O28" s="179"/>
      <c r="P28" s="196"/>
    </row>
    <row r="29" spans="1:16" s="92" customFormat="1" ht="16.5" customHeight="1">
      <c r="A29" s="522" t="s">
        <v>334</v>
      </c>
      <c r="B29" s="523"/>
      <c r="C29" s="189"/>
      <c r="D29" s="189"/>
      <c r="E29" s="191"/>
      <c r="F29" s="328">
        <f>SUM(F6:F28)</f>
        <v>0</v>
      </c>
      <c r="G29" s="328">
        <f>SUM(G6:G28)</f>
        <v>0</v>
      </c>
      <c r="H29" s="191"/>
      <c r="I29" s="179"/>
      <c r="J29" s="179"/>
      <c r="K29" s="179"/>
      <c r="L29" s="179"/>
      <c r="M29" s="179"/>
      <c r="N29" s="179"/>
      <c r="O29" s="179"/>
      <c r="P29" s="19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4">
    <mergeCell ref="A1:H1"/>
    <mergeCell ref="A2:H2"/>
    <mergeCell ref="A29:B29"/>
    <mergeCell ref="A4:C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85"/>
  <sheetViews>
    <sheetView view="pageBreakPreview" zoomScaleNormal="100" zoomScaleSheetLayoutView="100" workbookViewId="0">
      <selection activeCell="E12" sqref="E12"/>
    </sheetView>
  </sheetViews>
  <sheetFormatPr defaultColWidth="9" defaultRowHeight="12.75"/>
  <cols>
    <col min="1" max="1" width="8.25" style="2" customWidth="1"/>
    <col min="2" max="2" width="30.375" style="2" customWidth="1"/>
    <col min="3" max="3" width="19.875" style="2" customWidth="1"/>
    <col min="4" max="4" width="18.375" style="2" customWidth="1"/>
    <col min="5" max="5" width="17" style="2" customWidth="1"/>
    <col min="6" max="6" width="14.5" style="2" customWidth="1"/>
    <col min="7" max="7" width="12.5" style="2" customWidth="1"/>
    <col min="8" max="16384" width="9" style="2"/>
  </cols>
  <sheetData>
    <row r="1" spans="1:16" s="15" customFormat="1" ht="30" customHeight="1">
      <c r="A1" s="519" t="s">
        <v>271</v>
      </c>
      <c r="B1" s="519"/>
      <c r="C1" s="519"/>
      <c r="D1" s="519"/>
      <c r="E1" s="519"/>
      <c r="F1" s="519"/>
      <c r="G1" s="519"/>
    </row>
    <row r="2" spans="1:16" s="27" customFormat="1" ht="15.75" customHeight="1">
      <c r="A2" s="521" t="str">
        <f>公用信息!A8</f>
        <v>评估基准日：2018年11月30日</v>
      </c>
      <c r="B2" s="518"/>
      <c r="C2" s="518"/>
      <c r="D2" s="518"/>
      <c r="E2" s="518"/>
      <c r="F2" s="518"/>
      <c r="G2" s="518"/>
      <c r="H2" s="90"/>
      <c r="I2" s="90"/>
      <c r="J2" s="90"/>
      <c r="K2" s="90"/>
      <c r="L2" s="90"/>
      <c r="M2" s="90"/>
      <c r="N2" s="90"/>
      <c r="O2" s="90"/>
    </row>
    <row r="3" spans="1:16" s="92" customFormat="1" ht="15.75" customHeight="1">
      <c r="A3" s="91"/>
      <c r="B3" s="91"/>
      <c r="C3" s="91"/>
      <c r="D3" s="91"/>
      <c r="E3" s="91"/>
      <c r="F3" s="528" t="s">
        <v>610</v>
      </c>
      <c r="G3" s="528"/>
      <c r="H3" s="90"/>
      <c r="I3" s="90"/>
      <c r="J3" s="90"/>
      <c r="K3" s="90"/>
      <c r="L3" s="90"/>
      <c r="M3" s="90"/>
      <c r="N3" s="90"/>
      <c r="O3" s="90"/>
    </row>
    <row r="4" spans="1:16" s="96" customFormat="1" ht="20.25" customHeight="1">
      <c r="A4" s="89" t="str">
        <f>公用信息!A5</f>
        <v>被评估单位：中国劳动关系学院</v>
      </c>
      <c r="B4" s="90"/>
      <c r="C4" s="90"/>
      <c r="D4" s="90"/>
      <c r="E4" s="90"/>
      <c r="F4" s="529" t="s">
        <v>291</v>
      </c>
      <c r="G4" s="529"/>
      <c r="H4" s="90"/>
      <c r="I4" s="90"/>
      <c r="J4" s="90"/>
      <c r="K4" s="90"/>
      <c r="L4" s="90"/>
      <c r="M4" s="90"/>
      <c r="N4" s="90"/>
      <c r="O4" s="90"/>
    </row>
    <row r="5" spans="1:16" s="97" customFormat="1" ht="19.5" customHeight="1">
      <c r="A5" s="209" t="s">
        <v>356</v>
      </c>
      <c r="B5" s="209" t="s">
        <v>247</v>
      </c>
      <c r="C5" s="209" t="s">
        <v>51</v>
      </c>
      <c r="D5" s="209" t="s">
        <v>52</v>
      </c>
      <c r="E5" s="279" t="s">
        <v>321</v>
      </c>
      <c r="F5" s="209" t="s">
        <v>357</v>
      </c>
      <c r="G5" s="275" t="s">
        <v>331</v>
      </c>
      <c r="H5" s="280"/>
      <c r="I5" s="280"/>
      <c r="J5" s="280"/>
      <c r="K5" s="280"/>
      <c r="L5" s="280"/>
      <c r="M5" s="280"/>
      <c r="N5" s="280"/>
      <c r="O5" s="280"/>
      <c r="P5" s="281"/>
    </row>
    <row r="6" spans="1:16" s="27" customFormat="1" ht="19.5" customHeight="1">
      <c r="A6" s="209" t="s">
        <v>611</v>
      </c>
      <c r="B6" s="282" t="s">
        <v>612</v>
      </c>
      <c r="C6" s="329">
        <f>'3-1-1现金'!F28</f>
        <v>0</v>
      </c>
      <c r="D6" s="329">
        <f>'3-1-1现金'!G28</f>
        <v>0</v>
      </c>
      <c r="E6" s="328">
        <f>D6-C6</f>
        <v>0</v>
      </c>
      <c r="F6" s="328" t="str">
        <f>IF(C6=0,"",E6/C6*100)</f>
        <v/>
      </c>
      <c r="G6" s="286"/>
      <c r="H6" s="179"/>
      <c r="I6" s="179"/>
      <c r="J6" s="179"/>
      <c r="K6" s="179"/>
      <c r="L6" s="179"/>
      <c r="M6" s="179"/>
      <c r="N6" s="179"/>
      <c r="O6" s="179"/>
      <c r="P6" s="180"/>
    </row>
    <row r="7" spans="1:16" s="27" customFormat="1" ht="19.5" customHeight="1">
      <c r="A7" s="209" t="s">
        <v>263</v>
      </c>
      <c r="B7" s="262" t="s">
        <v>613</v>
      </c>
      <c r="C7" s="329">
        <f>'3-1-2银行存款'!G30</f>
        <v>0</v>
      </c>
      <c r="D7" s="329">
        <f>'3-1-2银行存款'!H30</f>
        <v>0</v>
      </c>
      <c r="E7" s="328">
        <f>D7-C7</f>
        <v>0</v>
      </c>
      <c r="F7" s="328" t="str">
        <f>IF(C7=0,"",E7/C7*100)</f>
        <v/>
      </c>
      <c r="G7" s="286"/>
      <c r="H7" s="179"/>
      <c r="I7" s="179"/>
      <c r="J7" s="179"/>
      <c r="K7" s="179"/>
      <c r="L7" s="179"/>
      <c r="M7" s="179"/>
      <c r="N7" s="179"/>
      <c r="O7" s="179"/>
      <c r="P7" s="180"/>
    </row>
    <row r="8" spans="1:16" s="27" customFormat="1" ht="19.5" customHeight="1">
      <c r="A8" s="209" t="s">
        <v>264</v>
      </c>
      <c r="B8" s="262" t="s">
        <v>614</v>
      </c>
      <c r="C8" s="329">
        <f>'3-1-3其他货币资金'!G31</f>
        <v>0</v>
      </c>
      <c r="D8" s="329">
        <f>'3-1-3其他货币资金'!H31</f>
        <v>0</v>
      </c>
      <c r="E8" s="328">
        <f>D8-C8</f>
        <v>0</v>
      </c>
      <c r="F8" s="328" t="str">
        <f>IF(C8=0,"",E8/C8*100)</f>
        <v/>
      </c>
      <c r="G8" s="286"/>
      <c r="H8" s="179"/>
      <c r="I8" s="179"/>
      <c r="J8" s="179"/>
      <c r="K8" s="179"/>
      <c r="L8" s="179"/>
      <c r="M8" s="179"/>
      <c r="N8" s="179"/>
      <c r="O8" s="179"/>
      <c r="P8" s="180"/>
    </row>
    <row r="9" spans="1:16" s="81" customFormat="1" ht="19.5" customHeight="1">
      <c r="A9" s="248"/>
      <c r="B9" s="249"/>
      <c r="C9" s="330"/>
      <c r="D9" s="331"/>
      <c r="E9" s="331"/>
      <c r="F9" s="333"/>
      <c r="G9" s="288"/>
      <c r="H9" s="181"/>
      <c r="I9" s="181"/>
      <c r="J9" s="181"/>
      <c r="K9" s="181"/>
      <c r="L9" s="181"/>
      <c r="M9" s="181"/>
      <c r="N9" s="181"/>
      <c r="O9" s="181"/>
      <c r="P9" s="182"/>
    </row>
    <row r="10" spans="1:16" s="81" customFormat="1" ht="19.5" customHeight="1">
      <c r="A10" s="248"/>
      <c r="B10" s="249"/>
      <c r="C10" s="330"/>
      <c r="D10" s="331"/>
      <c r="E10" s="331"/>
      <c r="F10" s="333"/>
      <c r="G10" s="288"/>
      <c r="H10" s="181"/>
      <c r="I10" s="181"/>
      <c r="J10" s="181"/>
      <c r="K10" s="181"/>
      <c r="L10" s="181"/>
      <c r="M10" s="181"/>
      <c r="N10" s="181"/>
      <c r="O10" s="181"/>
      <c r="P10" s="182"/>
    </row>
    <row r="11" spans="1:16" s="81" customFormat="1" ht="19.5" customHeight="1">
      <c r="A11" s="248"/>
      <c r="B11" s="249"/>
      <c r="C11" s="330"/>
      <c r="D11" s="331"/>
      <c r="E11" s="331"/>
      <c r="F11" s="333"/>
      <c r="G11" s="288"/>
      <c r="H11" s="181"/>
      <c r="I11" s="181"/>
      <c r="J11" s="181"/>
      <c r="K11" s="181"/>
      <c r="L11" s="181"/>
      <c r="M11" s="181"/>
      <c r="N11" s="181"/>
      <c r="O11" s="181"/>
      <c r="P11" s="182"/>
    </row>
    <row r="12" spans="1:16" s="81" customFormat="1" ht="19.5" customHeight="1">
      <c r="A12" s="248"/>
      <c r="B12" s="249"/>
      <c r="C12" s="330"/>
      <c r="D12" s="331"/>
      <c r="E12" s="331"/>
      <c r="F12" s="333"/>
      <c r="G12" s="288"/>
      <c r="H12" s="181"/>
      <c r="I12" s="181"/>
      <c r="J12" s="181"/>
      <c r="K12" s="181"/>
      <c r="L12" s="181"/>
      <c r="M12" s="181"/>
      <c r="N12" s="181"/>
      <c r="O12" s="181"/>
      <c r="P12" s="182"/>
    </row>
    <row r="13" spans="1:16" s="81" customFormat="1" ht="19.5" customHeight="1">
      <c r="A13" s="248"/>
      <c r="B13" s="249"/>
      <c r="C13" s="330"/>
      <c r="D13" s="331"/>
      <c r="E13" s="331"/>
      <c r="F13" s="333"/>
      <c r="G13" s="288"/>
      <c r="H13" s="181"/>
      <c r="I13" s="181"/>
      <c r="J13" s="181"/>
      <c r="K13" s="181"/>
      <c r="L13" s="181"/>
      <c r="M13" s="181"/>
      <c r="N13" s="181"/>
      <c r="O13" s="181"/>
      <c r="P13" s="182"/>
    </row>
    <row r="14" spans="1:16" s="81" customFormat="1" ht="19.5" customHeight="1">
      <c r="A14" s="248"/>
      <c r="B14" s="249"/>
      <c r="C14" s="330"/>
      <c r="D14" s="331"/>
      <c r="E14" s="331"/>
      <c r="F14" s="333"/>
      <c r="G14" s="288"/>
      <c r="H14" s="181"/>
      <c r="I14" s="181"/>
      <c r="J14" s="181"/>
      <c r="K14" s="181"/>
      <c r="L14" s="181"/>
      <c r="M14" s="181"/>
      <c r="N14" s="181"/>
      <c r="O14" s="181"/>
      <c r="P14" s="182"/>
    </row>
    <row r="15" spans="1:16" s="27" customFormat="1" ht="19.5" customHeight="1">
      <c r="A15" s="209"/>
      <c r="B15" s="213"/>
      <c r="C15" s="329"/>
      <c r="D15" s="328"/>
      <c r="E15" s="328"/>
      <c r="F15" s="334"/>
      <c r="G15" s="286"/>
      <c r="H15" s="179"/>
      <c r="I15" s="179"/>
      <c r="J15" s="179"/>
      <c r="K15" s="179"/>
      <c r="L15" s="179"/>
      <c r="M15" s="179"/>
      <c r="N15" s="179"/>
      <c r="O15" s="179"/>
      <c r="P15" s="180"/>
    </row>
    <row r="16" spans="1:16" s="27" customFormat="1" ht="19.5" customHeight="1">
      <c r="A16" s="209"/>
      <c r="B16" s="213"/>
      <c r="C16" s="329"/>
      <c r="D16" s="328"/>
      <c r="E16" s="328"/>
      <c r="F16" s="334"/>
      <c r="G16" s="286"/>
      <c r="H16" s="179"/>
      <c r="I16" s="179"/>
      <c r="J16" s="179"/>
      <c r="K16" s="179"/>
      <c r="L16" s="179"/>
      <c r="M16" s="179"/>
      <c r="N16" s="179"/>
      <c r="O16" s="179"/>
      <c r="P16" s="180"/>
    </row>
    <row r="17" spans="1:16" s="27" customFormat="1" ht="19.5" customHeight="1">
      <c r="A17" s="176"/>
      <c r="B17" s="213"/>
      <c r="C17" s="329"/>
      <c r="D17" s="328"/>
      <c r="E17" s="328"/>
      <c r="F17" s="334"/>
      <c r="G17" s="286"/>
      <c r="H17" s="179"/>
      <c r="I17" s="179"/>
      <c r="J17" s="179"/>
      <c r="K17" s="179"/>
      <c r="L17" s="179"/>
      <c r="M17" s="179"/>
      <c r="N17" s="179"/>
      <c r="O17" s="179"/>
      <c r="P17" s="180"/>
    </row>
    <row r="18" spans="1:16" s="27" customFormat="1" ht="19.5" customHeight="1">
      <c r="A18" s="176"/>
      <c r="B18" s="213"/>
      <c r="C18" s="329"/>
      <c r="D18" s="328"/>
      <c r="E18" s="328"/>
      <c r="F18" s="334"/>
      <c r="G18" s="286"/>
      <c r="H18" s="179"/>
      <c r="I18" s="179"/>
      <c r="J18" s="179"/>
      <c r="K18" s="179"/>
      <c r="L18" s="179"/>
      <c r="M18" s="179"/>
      <c r="N18" s="179"/>
      <c r="O18" s="179"/>
      <c r="P18" s="180"/>
    </row>
    <row r="19" spans="1:16" s="27" customFormat="1" ht="19.5" customHeight="1">
      <c r="A19" s="176"/>
      <c r="B19" s="213"/>
      <c r="C19" s="329"/>
      <c r="D19" s="328"/>
      <c r="E19" s="328"/>
      <c r="F19" s="334"/>
      <c r="G19" s="286"/>
      <c r="H19" s="179"/>
      <c r="I19" s="179"/>
      <c r="J19" s="179"/>
      <c r="K19" s="179"/>
      <c r="L19" s="179"/>
      <c r="M19" s="179"/>
      <c r="N19" s="179"/>
      <c r="O19" s="179"/>
      <c r="P19" s="180"/>
    </row>
    <row r="20" spans="1:16" s="27" customFormat="1" ht="19.5" customHeight="1">
      <c r="A20" s="176"/>
      <c r="B20" s="213"/>
      <c r="C20" s="329"/>
      <c r="D20" s="328"/>
      <c r="E20" s="328"/>
      <c r="F20" s="334"/>
      <c r="G20" s="286"/>
      <c r="H20" s="179"/>
      <c r="I20" s="179"/>
      <c r="J20" s="179"/>
      <c r="K20" s="179"/>
      <c r="L20" s="179"/>
      <c r="M20" s="179"/>
      <c r="N20" s="179"/>
      <c r="O20" s="179"/>
      <c r="P20" s="180"/>
    </row>
    <row r="21" spans="1:16" s="27" customFormat="1" ht="19.5" customHeight="1">
      <c r="A21" s="176"/>
      <c r="B21" s="213"/>
      <c r="C21" s="329"/>
      <c r="D21" s="328"/>
      <c r="E21" s="328"/>
      <c r="F21" s="334"/>
      <c r="G21" s="286"/>
      <c r="H21" s="179"/>
      <c r="I21" s="179"/>
      <c r="J21" s="179"/>
      <c r="K21" s="179"/>
      <c r="L21" s="179"/>
      <c r="M21" s="179"/>
      <c r="N21" s="179"/>
      <c r="O21" s="179"/>
      <c r="P21" s="180"/>
    </row>
    <row r="22" spans="1:16" s="27" customFormat="1" ht="19.5" customHeight="1">
      <c r="A22" s="176"/>
      <c r="B22" s="213"/>
      <c r="C22" s="329"/>
      <c r="D22" s="328"/>
      <c r="E22" s="328"/>
      <c r="F22" s="334"/>
      <c r="G22" s="286"/>
      <c r="H22" s="179"/>
      <c r="I22" s="179"/>
      <c r="J22" s="179"/>
      <c r="K22" s="179"/>
      <c r="L22" s="179"/>
      <c r="M22" s="179"/>
      <c r="N22" s="179"/>
      <c r="O22" s="179"/>
      <c r="P22" s="180"/>
    </row>
    <row r="23" spans="1:16" s="27" customFormat="1" ht="19.5" customHeight="1">
      <c r="A23" s="526" t="s">
        <v>407</v>
      </c>
      <c r="B23" s="527"/>
      <c r="C23" s="329">
        <f>SUM(C6:C22)</f>
        <v>0</v>
      </c>
      <c r="D23" s="328">
        <f>SUM(D6:D22)</f>
        <v>0</v>
      </c>
      <c r="E23" s="328">
        <f>D23-C23</f>
        <v>0</v>
      </c>
      <c r="F23" s="328" t="str">
        <f>IF(C23=0,"",E23/C23*100)</f>
        <v/>
      </c>
      <c r="G23" s="286"/>
      <c r="H23" s="179"/>
      <c r="I23" s="179"/>
      <c r="J23" s="179"/>
      <c r="K23" s="179"/>
      <c r="L23" s="179"/>
      <c r="M23" s="179"/>
      <c r="N23" s="179"/>
      <c r="O23" s="179"/>
      <c r="P23" s="180"/>
    </row>
    <row r="24" spans="1:16" ht="15.75" customHeight="1">
      <c r="A24" s="195"/>
      <c r="B24" s="179"/>
      <c r="C24" s="179"/>
      <c r="D24" s="525" t="s">
        <v>359</v>
      </c>
      <c r="E24" s="525"/>
      <c r="F24" s="525"/>
      <c r="G24" s="525"/>
      <c r="H24" s="179"/>
      <c r="I24" s="179"/>
      <c r="J24" s="179"/>
      <c r="K24" s="179"/>
      <c r="L24" s="179"/>
      <c r="M24" s="179"/>
      <c r="N24" s="179"/>
      <c r="O24" s="179"/>
      <c r="P24" s="186"/>
    </row>
    <row r="25" spans="1:16" ht="15.75" customHeight="1">
      <c r="A25" s="195"/>
      <c r="B25" s="179"/>
      <c r="C25" s="179"/>
      <c r="D25" s="179"/>
      <c r="E25" s="179"/>
      <c r="F25" s="179"/>
      <c r="G25" s="179"/>
      <c r="H25" s="179"/>
      <c r="I25" s="179"/>
      <c r="J25" s="179"/>
      <c r="K25" s="179"/>
      <c r="L25" s="179"/>
      <c r="M25" s="179"/>
      <c r="N25" s="179"/>
      <c r="O25" s="179"/>
      <c r="P25" s="186"/>
    </row>
    <row r="26" spans="1:16" ht="15.75" customHeight="1">
      <c r="A26" s="179"/>
      <c r="B26" s="179"/>
      <c r="C26" s="179"/>
      <c r="D26" s="179"/>
      <c r="E26" s="179"/>
      <c r="F26" s="179"/>
      <c r="G26" s="179"/>
      <c r="H26" s="179"/>
      <c r="I26" s="179"/>
      <c r="J26" s="179"/>
      <c r="K26" s="179"/>
      <c r="L26" s="179"/>
      <c r="M26" s="179"/>
      <c r="N26" s="179"/>
      <c r="O26" s="179"/>
      <c r="P26" s="186"/>
    </row>
    <row r="27" spans="1:16" ht="15">
      <c r="A27" s="179"/>
      <c r="B27" s="179"/>
      <c r="C27" s="179"/>
      <c r="D27" s="179"/>
      <c r="E27" s="179"/>
      <c r="F27" s="179"/>
      <c r="G27" s="179"/>
      <c r="H27" s="179"/>
      <c r="I27" s="179"/>
      <c r="J27" s="179"/>
      <c r="K27" s="179"/>
      <c r="L27" s="179"/>
      <c r="M27" s="179"/>
      <c r="N27" s="179"/>
      <c r="O27" s="179"/>
      <c r="P27" s="186"/>
    </row>
    <row r="28" spans="1:16" ht="15">
      <c r="A28" s="179"/>
      <c r="B28" s="179"/>
      <c r="C28" s="179"/>
      <c r="D28" s="179"/>
      <c r="E28" s="179"/>
      <c r="F28" s="179"/>
      <c r="G28" s="179"/>
      <c r="H28" s="179"/>
      <c r="I28" s="179"/>
      <c r="J28" s="179"/>
      <c r="K28" s="179"/>
      <c r="L28" s="179"/>
      <c r="M28" s="179"/>
      <c r="N28" s="179"/>
      <c r="O28" s="179"/>
      <c r="P28" s="186"/>
    </row>
    <row r="29" spans="1:16" ht="15">
      <c r="A29" s="179"/>
      <c r="B29" s="179"/>
      <c r="C29" s="179"/>
      <c r="D29" s="179"/>
      <c r="E29" s="179"/>
      <c r="F29" s="179"/>
      <c r="G29" s="179"/>
      <c r="H29" s="179"/>
      <c r="I29" s="179"/>
      <c r="J29" s="179"/>
      <c r="K29" s="179"/>
      <c r="L29" s="179"/>
      <c r="M29" s="179"/>
      <c r="N29" s="179"/>
      <c r="O29" s="179"/>
      <c r="P29" s="186"/>
    </row>
    <row r="30" spans="1:16" ht="15">
      <c r="A30" s="179"/>
      <c r="B30" s="179"/>
      <c r="C30" s="179"/>
      <c r="D30" s="179"/>
      <c r="E30" s="179"/>
      <c r="F30" s="179"/>
      <c r="G30" s="179"/>
      <c r="H30" s="179"/>
      <c r="I30" s="179"/>
      <c r="J30" s="179"/>
      <c r="K30" s="179"/>
      <c r="L30" s="179"/>
      <c r="M30" s="179"/>
      <c r="N30" s="179"/>
      <c r="O30" s="179"/>
      <c r="P30" s="186"/>
    </row>
    <row r="31" spans="1:16" ht="15">
      <c r="A31" s="179"/>
      <c r="B31" s="179"/>
      <c r="C31" s="179"/>
      <c r="D31" s="179"/>
      <c r="E31" s="179"/>
      <c r="F31" s="179"/>
      <c r="G31" s="179"/>
      <c r="H31" s="179"/>
      <c r="I31" s="179"/>
      <c r="J31" s="179"/>
      <c r="K31" s="179"/>
      <c r="L31" s="179"/>
      <c r="M31" s="179"/>
      <c r="N31" s="179"/>
      <c r="O31" s="179"/>
      <c r="P31" s="186"/>
    </row>
    <row r="32" spans="1:16" ht="15">
      <c r="A32" s="179"/>
      <c r="B32" s="179"/>
      <c r="C32" s="179"/>
      <c r="D32" s="179"/>
      <c r="E32" s="179"/>
      <c r="F32" s="179"/>
      <c r="G32" s="179"/>
      <c r="H32" s="179"/>
      <c r="I32" s="179"/>
      <c r="J32" s="179"/>
      <c r="K32" s="179"/>
      <c r="L32" s="179"/>
      <c r="M32" s="179"/>
      <c r="N32" s="179"/>
      <c r="O32" s="179"/>
      <c r="P32" s="186"/>
    </row>
    <row r="33" spans="1:16" ht="15">
      <c r="A33" s="179"/>
      <c r="B33" s="179"/>
      <c r="C33" s="179"/>
      <c r="D33" s="179"/>
      <c r="E33" s="179"/>
      <c r="F33" s="179"/>
      <c r="G33" s="179"/>
      <c r="H33" s="179"/>
      <c r="I33" s="179"/>
      <c r="J33" s="179"/>
      <c r="K33" s="179"/>
      <c r="L33" s="179"/>
      <c r="M33" s="179"/>
      <c r="N33" s="179"/>
      <c r="O33" s="179"/>
      <c r="P33" s="186"/>
    </row>
    <row r="34" spans="1:16" ht="15">
      <c r="A34" s="179"/>
      <c r="B34" s="179"/>
      <c r="C34" s="179"/>
      <c r="D34" s="179"/>
      <c r="E34" s="179"/>
      <c r="F34" s="179"/>
      <c r="G34" s="179"/>
      <c r="H34" s="179"/>
      <c r="I34" s="179"/>
      <c r="J34" s="179"/>
      <c r="K34" s="179"/>
      <c r="L34" s="179"/>
      <c r="M34" s="179"/>
      <c r="N34" s="179"/>
      <c r="O34" s="179"/>
      <c r="P34" s="186"/>
    </row>
    <row r="35" spans="1:16" ht="15">
      <c r="A35" s="179"/>
      <c r="B35" s="179"/>
      <c r="C35" s="179"/>
      <c r="D35" s="179"/>
      <c r="E35" s="179"/>
      <c r="F35" s="179"/>
      <c r="G35" s="179"/>
      <c r="H35" s="179"/>
      <c r="I35" s="179"/>
      <c r="J35" s="179"/>
      <c r="K35" s="179"/>
      <c r="L35" s="179"/>
      <c r="M35" s="179"/>
      <c r="N35" s="179"/>
      <c r="O35" s="179"/>
      <c r="P35" s="186"/>
    </row>
    <row r="36" spans="1:16" ht="15">
      <c r="A36" s="179"/>
      <c r="B36" s="179"/>
      <c r="C36" s="179"/>
      <c r="D36" s="179"/>
      <c r="E36" s="179"/>
      <c r="F36" s="179"/>
      <c r="G36" s="179"/>
      <c r="H36" s="179"/>
      <c r="I36" s="179"/>
      <c r="J36" s="179"/>
      <c r="K36" s="179"/>
      <c r="L36" s="179"/>
      <c r="M36" s="179"/>
      <c r="N36" s="179"/>
      <c r="O36" s="179"/>
      <c r="P36" s="186"/>
    </row>
    <row r="37" spans="1:16" ht="15">
      <c r="A37" s="179"/>
      <c r="B37" s="179"/>
      <c r="C37" s="179"/>
      <c r="D37" s="179"/>
      <c r="E37" s="179"/>
      <c r="F37" s="179"/>
      <c r="G37" s="179"/>
      <c r="H37" s="179"/>
      <c r="I37" s="179"/>
      <c r="J37" s="179"/>
      <c r="K37" s="179"/>
      <c r="L37" s="179"/>
      <c r="M37" s="179"/>
      <c r="N37" s="179"/>
      <c r="O37" s="179"/>
      <c r="P37" s="186"/>
    </row>
    <row r="38" spans="1:16" ht="15">
      <c r="A38" s="179"/>
      <c r="B38" s="179"/>
      <c r="C38" s="179"/>
      <c r="D38" s="179"/>
      <c r="E38" s="179"/>
      <c r="F38" s="179"/>
      <c r="G38" s="179"/>
      <c r="H38" s="179"/>
      <c r="I38" s="179"/>
      <c r="J38" s="179"/>
      <c r="K38" s="179"/>
      <c r="L38" s="179"/>
      <c r="M38" s="179"/>
      <c r="N38" s="179"/>
      <c r="O38" s="179"/>
      <c r="P38" s="186"/>
    </row>
    <row r="39" spans="1:16" ht="15">
      <c r="A39" s="179"/>
      <c r="B39" s="179"/>
      <c r="C39" s="179"/>
      <c r="D39" s="179"/>
      <c r="E39" s="179"/>
      <c r="F39" s="179"/>
      <c r="G39" s="179"/>
      <c r="H39" s="179"/>
      <c r="I39" s="179"/>
      <c r="J39" s="179"/>
      <c r="K39" s="179"/>
      <c r="L39" s="179"/>
      <c r="M39" s="179"/>
      <c r="N39" s="179"/>
      <c r="O39" s="179"/>
      <c r="P39" s="186"/>
    </row>
    <row r="40" spans="1:16" ht="15">
      <c r="A40" s="179"/>
      <c r="B40" s="179"/>
      <c r="C40" s="179"/>
      <c r="D40" s="179"/>
      <c r="E40" s="179"/>
      <c r="F40" s="179"/>
      <c r="G40" s="179"/>
      <c r="H40" s="179"/>
      <c r="I40" s="179"/>
      <c r="J40" s="179"/>
      <c r="K40" s="179"/>
      <c r="L40" s="179"/>
      <c r="M40" s="179"/>
      <c r="N40" s="179"/>
      <c r="O40" s="179"/>
      <c r="P40" s="186"/>
    </row>
    <row r="41" spans="1:16" ht="15">
      <c r="A41" s="179"/>
      <c r="B41" s="179"/>
      <c r="C41" s="179"/>
      <c r="D41" s="179"/>
      <c r="E41" s="179"/>
      <c r="F41" s="179"/>
      <c r="G41" s="179"/>
      <c r="H41" s="179"/>
      <c r="I41" s="179"/>
      <c r="J41" s="179"/>
      <c r="K41" s="179"/>
      <c r="L41" s="179"/>
      <c r="M41" s="179"/>
      <c r="N41" s="179"/>
      <c r="O41" s="179"/>
      <c r="P41" s="186"/>
    </row>
    <row r="42" spans="1:16" ht="15">
      <c r="A42" s="179"/>
      <c r="B42" s="179"/>
      <c r="C42" s="179"/>
      <c r="D42" s="179"/>
      <c r="E42" s="179"/>
      <c r="F42" s="179"/>
      <c r="G42" s="179"/>
      <c r="H42" s="179"/>
      <c r="I42" s="179"/>
      <c r="J42" s="179"/>
      <c r="K42" s="179"/>
      <c r="L42" s="179"/>
      <c r="M42" s="179"/>
      <c r="N42" s="179"/>
      <c r="O42" s="179"/>
      <c r="P42" s="186"/>
    </row>
    <row r="43" spans="1:16" ht="15">
      <c r="A43" s="179"/>
      <c r="B43" s="179"/>
      <c r="C43" s="179"/>
      <c r="D43" s="179"/>
      <c r="E43" s="179"/>
      <c r="F43" s="179"/>
      <c r="G43" s="179"/>
      <c r="H43" s="179"/>
      <c r="I43" s="179"/>
      <c r="J43" s="179"/>
      <c r="K43" s="179"/>
      <c r="L43" s="179"/>
      <c r="M43" s="179"/>
      <c r="N43" s="179"/>
      <c r="O43" s="179"/>
      <c r="P43" s="186"/>
    </row>
    <row r="44" spans="1:16" ht="15">
      <c r="A44" s="179"/>
      <c r="B44" s="179"/>
      <c r="C44" s="179"/>
      <c r="D44" s="179"/>
      <c r="E44" s="179"/>
      <c r="F44" s="179"/>
      <c r="G44" s="179"/>
      <c r="H44" s="179"/>
      <c r="I44" s="179"/>
      <c r="J44" s="179"/>
      <c r="K44" s="179"/>
      <c r="L44" s="179"/>
      <c r="M44" s="179"/>
      <c r="N44" s="179"/>
      <c r="O44" s="179"/>
      <c r="P44" s="186"/>
    </row>
    <row r="45" spans="1:16" ht="15">
      <c r="A45" s="179"/>
      <c r="B45" s="179"/>
      <c r="C45" s="179"/>
      <c r="D45" s="179"/>
      <c r="E45" s="179"/>
      <c r="F45" s="179"/>
      <c r="G45" s="179"/>
      <c r="H45" s="179"/>
      <c r="I45" s="179"/>
      <c r="J45" s="179"/>
      <c r="K45" s="179"/>
      <c r="L45" s="179"/>
      <c r="M45" s="179"/>
      <c r="N45" s="179"/>
      <c r="O45" s="179"/>
      <c r="P45" s="186"/>
    </row>
    <row r="46" spans="1:16" ht="15">
      <c r="A46" s="179"/>
      <c r="B46" s="179"/>
      <c r="C46" s="179"/>
      <c r="D46" s="179"/>
      <c r="E46" s="179"/>
      <c r="F46" s="179"/>
      <c r="G46" s="179"/>
      <c r="H46" s="179"/>
      <c r="I46" s="179"/>
      <c r="J46" s="179"/>
      <c r="K46" s="179"/>
      <c r="L46" s="179"/>
      <c r="M46" s="179"/>
      <c r="N46" s="179"/>
      <c r="O46" s="179"/>
      <c r="P46" s="186"/>
    </row>
    <row r="47" spans="1:16" ht="15">
      <c r="A47" s="179"/>
      <c r="B47" s="179"/>
      <c r="C47" s="179"/>
      <c r="D47" s="179"/>
      <c r="E47" s="179"/>
      <c r="F47" s="179"/>
      <c r="G47" s="179"/>
      <c r="H47" s="179"/>
      <c r="I47" s="179"/>
      <c r="J47" s="179"/>
      <c r="K47" s="179"/>
      <c r="L47" s="179"/>
      <c r="M47" s="179"/>
      <c r="N47" s="179"/>
      <c r="O47" s="179"/>
      <c r="P47" s="186"/>
    </row>
    <row r="48" spans="1:16" ht="15">
      <c r="A48" s="179"/>
      <c r="B48" s="179"/>
      <c r="C48" s="179"/>
      <c r="D48" s="179"/>
      <c r="E48" s="179"/>
      <c r="F48" s="179"/>
      <c r="G48" s="179"/>
      <c r="H48" s="179"/>
      <c r="I48" s="179"/>
      <c r="J48" s="179"/>
      <c r="K48" s="179"/>
      <c r="L48" s="179"/>
      <c r="M48" s="179"/>
      <c r="N48" s="179"/>
      <c r="O48" s="179"/>
      <c r="P48" s="186"/>
    </row>
    <row r="49" spans="1:16" ht="15">
      <c r="A49" s="179"/>
      <c r="B49" s="179"/>
      <c r="C49" s="179"/>
      <c r="D49" s="179"/>
      <c r="E49" s="179"/>
      <c r="F49" s="179"/>
      <c r="G49" s="179"/>
      <c r="H49" s="179"/>
      <c r="I49" s="179"/>
      <c r="J49" s="179"/>
      <c r="K49" s="179"/>
      <c r="L49" s="179"/>
      <c r="M49" s="179"/>
      <c r="N49" s="179"/>
      <c r="O49" s="179"/>
      <c r="P49" s="186"/>
    </row>
    <row r="50" spans="1:16" ht="15">
      <c r="A50" s="179"/>
      <c r="B50" s="179"/>
      <c r="C50" s="179"/>
      <c r="D50" s="179"/>
      <c r="E50" s="179"/>
      <c r="F50" s="179"/>
      <c r="G50" s="179"/>
      <c r="H50" s="179"/>
      <c r="I50" s="179"/>
      <c r="J50" s="179"/>
      <c r="K50" s="179"/>
      <c r="L50" s="179"/>
      <c r="M50" s="179"/>
      <c r="N50" s="179"/>
      <c r="O50" s="179"/>
      <c r="P50" s="186"/>
    </row>
    <row r="51" spans="1:16" ht="15">
      <c r="A51" s="179"/>
      <c r="B51" s="179"/>
      <c r="C51" s="179"/>
      <c r="D51" s="179"/>
      <c r="E51" s="179"/>
      <c r="F51" s="179"/>
      <c r="G51" s="179"/>
      <c r="H51" s="179"/>
      <c r="I51" s="179"/>
      <c r="J51" s="179"/>
      <c r="K51" s="179"/>
      <c r="L51" s="179"/>
      <c r="M51" s="179"/>
      <c r="N51" s="179"/>
      <c r="O51" s="179"/>
      <c r="P51" s="186"/>
    </row>
    <row r="52" spans="1:16" ht="15">
      <c r="A52" s="179"/>
      <c r="B52" s="179"/>
      <c r="C52" s="179"/>
      <c r="D52" s="179"/>
      <c r="E52" s="179"/>
      <c r="F52" s="179"/>
      <c r="G52" s="179"/>
      <c r="H52" s="179"/>
      <c r="I52" s="179"/>
      <c r="J52" s="179"/>
      <c r="K52" s="179"/>
      <c r="L52" s="179"/>
      <c r="M52" s="179"/>
      <c r="N52" s="179"/>
      <c r="O52" s="179"/>
      <c r="P52" s="186"/>
    </row>
    <row r="53" spans="1:16" ht="15">
      <c r="A53" s="179"/>
      <c r="B53" s="179"/>
      <c r="C53" s="179"/>
      <c r="D53" s="179"/>
      <c r="E53" s="179"/>
      <c r="F53" s="179"/>
      <c r="G53" s="179"/>
      <c r="H53" s="179"/>
      <c r="I53" s="179"/>
      <c r="J53" s="179"/>
      <c r="K53" s="179"/>
      <c r="L53" s="179"/>
      <c r="M53" s="179"/>
      <c r="N53" s="179"/>
      <c r="O53" s="179"/>
      <c r="P53" s="186"/>
    </row>
    <row r="54" spans="1:16" ht="15">
      <c r="A54" s="179"/>
      <c r="B54" s="179"/>
      <c r="C54" s="179"/>
      <c r="D54" s="179"/>
      <c r="E54" s="179"/>
      <c r="F54" s="179"/>
      <c r="G54" s="179"/>
      <c r="H54" s="179"/>
      <c r="I54" s="179"/>
      <c r="J54" s="179"/>
      <c r="K54" s="179"/>
      <c r="L54" s="179"/>
      <c r="M54" s="179"/>
      <c r="N54" s="179"/>
      <c r="O54" s="179"/>
      <c r="P54" s="186"/>
    </row>
    <row r="55" spans="1:16" ht="15">
      <c r="A55" s="179"/>
      <c r="B55" s="179"/>
      <c r="C55" s="179"/>
      <c r="D55" s="179"/>
      <c r="E55" s="179"/>
      <c r="F55" s="179"/>
      <c r="G55" s="179"/>
      <c r="H55" s="179"/>
      <c r="I55" s="179"/>
      <c r="J55" s="179"/>
      <c r="K55" s="179"/>
      <c r="L55" s="179"/>
      <c r="M55" s="179"/>
      <c r="N55" s="179"/>
      <c r="O55" s="179"/>
      <c r="P55" s="186"/>
    </row>
    <row r="56" spans="1:16" ht="15">
      <c r="A56" s="179"/>
      <c r="B56" s="179"/>
      <c r="C56" s="179"/>
      <c r="D56" s="179"/>
      <c r="E56" s="179"/>
      <c r="F56" s="179"/>
      <c r="G56" s="179"/>
      <c r="H56" s="179"/>
      <c r="I56" s="179"/>
      <c r="J56" s="179"/>
      <c r="K56" s="179"/>
      <c r="L56" s="179"/>
      <c r="M56" s="179"/>
      <c r="N56" s="179"/>
      <c r="O56" s="179"/>
      <c r="P56" s="186"/>
    </row>
    <row r="57" spans="1:16" ht="15">
      <c r="A57" s="179"/>
      <c r="B57" s="179"/>
      <c r="C57" s="179"/>
      <c r="D57" s="179"/>
      <c r="E57" s="179"/>
      <c r="F57" s="179"/>
      <c r="G57" s="179"/>
      <c r="H57" s="179"/>
      <c r="I57" s="179"/>
      <c r="J57" s="179"/>
      <c r="K57" s="179"/>
      <c r="L57" s="179"/>
      <c r="M57" s="179"/>
      <c r="N57" s="179"/>
      <c r="O57" s="179"/>
      <c r="P57" s="186"/>
    </row>
    <row r="58" spans="1:16" ht="15">
      <c r="A58" s="179"/>
      <c r="B58" s="179"/>
      <c r="C58" s="179"/>
      <c r="D58" s="179"/>
      <c r="E58" s="179"/>
      <c r="F58" s="179"/>
      <c r="G58" s="179"/>
      <c r="H58" s="179"/>
      <c r="I58" s="179"/>
      <c r="J58" s="179"/>
      <c r="K58" s="179"/>
      <c r="L58" s="179"/>
      <c r="M58" s="179"/>
      <c r="N58" s="179"/>
      <c r="O58" s="179"/>
      <c r="P58" s="186"/>
    </row>
    <row r="59" spans="1:16" ht="15">
      <c r="A59" s="179"/>
      <c r="B59" s="179"/>
      <c r="C59" s="179"/>
      <c r="D59" s="179"/>
      <c r="E59" s="179"/>
      <c r="F59" s="179"/>
      <c r="G59" s="179"/>
      <c r="H59" s="179"/>
      <c r="I59" s="179"/>
      <c r="J59" s="179"/>
      <c r="K59" s="179"/>
      <c r="L59" s="179"/>
      <c r="M59" s="179"/>
      <c r="N59" s="179"/>
      <c r="O59" s="179"/>
      <c r="P59" s="186"/>
    </row>
    <row r="60" spans="1:16" ht="15">
      <c r="A60" s="179"/>
      <c r="B60" s="179"/>
      <c r="C60" s="179"/>
      <c r="D60" s="179"/>
      <c r="E60" s="179"/>
      <c r="F60" s="179"/>
      <c r="G60" s="179"/>
      <c r="H60" s="179"/>
      <c r="I60" s="179"/>
      <c r="J60" s="179"/>
      <c r="K60" s="179"/>
      <c r="L60" s="179"/>
      <c r="M60" s="179"/>
      <c r="N60" s="179"/>
      <c r="O60" s="179"/>
      <c r="P60" s="186"/>
    </row>
    <row r="61" spans="1:16" ht="15">
      <c r="A61" s="179"/>
      <c r="B61" s="179"/>
      <c r="C61" s="179"/>
      <c r="D61" s="179"/>
      <c r="E61" s="179"/>
      <c r="F61" s="179"/>
      <c r="G61" s="179"/>
      <c r="H61" s="179"/>
      <c r="I61" s="179"/>
      <c r="J61" s="179"/>
      <c r="K61" s="179"/>
      <c r="L61" s="179"/>
      <c r="M61" s="179"/>
      <c r="N61" s="179"/>
      <c r="O61" s="179"/>
      <c r="P61" s="186"/>
    </row>
    <row r="62" spans="1:16" ht="15">
      <c r="A62" s="179"/>
      <c r="B62" s="179"/>
      <c r="C62" s="179"/>
      <c r="D62" s="179"/>
      <c r="E62" s="179"/>
      <c r="F62" s="179"/>
      <c r="G62" s="179"/>
      <c r="H62" s="179"/>
      <c r="I62" s="179"/>
      <c r="J62" s="179"/>
      <c r="K62" s="179"/>
      <c r="L62" s="179"/>
      <c r="M62" s="179"/>
      <c r="N62" s="179"/>
      <c r="O62" s="179"/>
      <c r="P62" s="186"/>
    </row>
    <row r="63" spans="1:16" ht="15">
      <c r="A63" s="179"/>
      <c r="B63" s="179"/>
      <c r="C63" s="179"/>
      <c r="D63" s="179"/>
      <c r="E63" s="179"/>
      <c r="F63" s="179"/>
      <c r="G63" s="179"/>
      <c r="H63" s="179"/>
      <c r="I63" s="179"/>
      <c r="J63" s="179"/>
      <c r="K63" s="179"/>
      <c r="L63" s="179"/>
      <c r="M63" s="179"/>
      <c r="N63" s="179"/>
      <c r="O63" s="179"/>
      <c r="P63" s="186"/>
    </row>
    <row r="64" spans="1:16" ht="15">
      <c r="A64" s="179"/>
      <c r="B64" s="179"/>
      <c r="C64" s="179"/>
      <c r="D64" s="179"/>
      <c r="E64" s="179"/>
      <c r="F64" s="179"/>
      <c r="G64" s="179"/>
      <c r="H64" s="179"/>
      <c r="I64" s="179"/>
      <c r="J64" s="179"/>
      <c r="K64" s="179"/>
      <c r="L64" s="179"/>
      <c r="M64" s="179"/>
      <c r="N64" s="179"/>
      <c r="O64" s="179"/>
      <c r="P64" s="186"/>
    </row>
    <row r="65" spans="1:16" ht="15">
      <c r="A65" s="179"/>
      <c r="B65" s="179"/>
      <c r="C65" s="179"/>
      <c r="D65" s="179"/>
      <c r="E65" s="179"/>
      <c r="F65" s="179"/>
      <c r="G65" s="179"/>
      <c r="H65" s="179"/>
      <c r="I65" s="179"/>
      <c r="J65" s="179"/>
      <c r="K65" s="179"/>
      <c r="L65" s="179"/>
      <c r="M65" s="179"/>
      <c r="N65" s="179"/>
      <c r="O65" s="179"/>
      <c r="P65" s="186"/>
    </row>
    <row r="66" spans="1:16" ht="15">
      <c r="A66" s="179"/>
      <c r="B66" s="179"/>
      <c r="C66" s="179"/>
      <c r="D66" s="179"/>
      <c r="E66" s="179"/>
      <c r="F66" s="179"/>
      <c r="G66" s="179"/>
      <c r="H66" s="179"/>
      <c r="I66" s="179"/>
      <c r="J66" s="179"/>
      <c r="K66" s="179"/>
      <c r="L66" s="179"/>
      <c r="M66" s="179"/>
      <c r="N66" s="179"/>
      <c r="O66" s="179"/>
      <c r="P66" s="186"/>
    </row>
    <row r="67" spans="1:16" ht="15">
      <c r="A67" s="179"/>
      <c r="B67" s="179"/>
      <c r="C67" s="179"/>
      <c r="D67" s="179"/>
      <c r="E67" s="179"/>
      <c r="F67" s="179"/>
      <c r="G67" s="179"/>
      <c r="H67" s="179"/>
      <c r="I67" s="179"/>
      <c r="J67" s="179"/>
      <c r="K67" s="179"/>
      <c r="L67" s="179"/>
      <c r="M67" s="179"/>
      <c r="N67" s="179"/>
      <c r="O67" s="179"/>
      <c r="P67" s="186"/>
    </row>
    <row r="68" spans="1:16" ht="15">
      <c r="A68" s="179"/>
      <c r="B68" s="179"/>
      <c r="C68" s="179"/>
      <c r="D68" s="179"/>
      <c r="E68" s="179"/>
      <c r="F68" s="179"/>
      <c r="G68" s="179"/>
      <c r="H68" s="179"/>
      <c r="I68" s="179"/>
      <c r="J68" s="179"/>
      <c r="K68" s="179"/>
      <c r="L68" s="179"/>
      <c r="M68" s="179"/>
      <c r="N68" s="179"/>
      <c r="O68" s="179"/>
      <c r="P68" s="186"/>
    </row>
    <row r="69" spans="1:16" ht="15">
      <c r="A69" s="179"/>
      <c r="B69" s="179"/>
      <c r="C69" s="179"/>
      <c r="D69" s="179"/>
      <c r="E69" s="179"/>
      <c r="F69" s="179"/>
      <c r="G69" s="179"/>
      <c r="H69" s="179"/>
      <c r="I69" s="179"/>
      <c r="J69" s="179"/>
      <c r="K69" s="179"/>
      <c r="L69" s="179"/>
      <c r="M69" s="179"/>
      <c r="N69" s="179"/>
      <c r="O69" s="179"/>
      <c r="P69" s="186"/>
    </row>
    <row r="70" spans="1:16" ht="15">
      <c r="A70" s="179"/>
      <c r="B70" s="179"/>
      <c r="C70" s="179"/>
      <c r="D70" s="179"/>
      <c r="E70" s="179"/>
      <c r="F70" s="179"/>
      <c r="G70" s="179"/>
      <c r="H70" s="179"/>
      <c r="I70" s="179"/>
      <c r="J70" s="179"/>
      <c r="K70" s="179"/>
      <c r="L70" s="179"/>
      <c r="M70" s="179"/>
      <c r="N70" s="179"/>
      <c r="O70" s="179"/>
      <c r="P70" s="186"/>
    </row>
    <row r="71" spans="1:16" ht="14.25">
      <c r="A71" s="187"/>
      <c r="B71" s="187"/>
      <c r="C71" s="187"/>
      <c r="D71" s="187"/>
      <c r="E71" s="187"/>
      <c r="F71" s="187"/>
      <c r="G71" s="187"/>
      <c r="H71" s="187"/>
      <c r="I71" s="187"/>
      <c r="J71" s="187"/>
      <c r="K71" s="187"/>
      <c r="L71" s="187"/>
      <c r="M71" s="187"/>
      <c r="N71" s="187"/>
      <c r="O71" s="187"/>
      <c r="P71" s="186"/>
    </row>
    <row r="72" spans="1:16" ht="14.25">
      <c r="A72" s="187"/>
      <c r="B72" s="187"/>
      <c r="C72" s="187"/>
      <c r="D72" s="187"/>
      <c r="E72" s="187"/>
      <c r="F72" s="187"/>
      <c r="G72" s="187"/>
      <c r="H72" s="187"/>
      <c r="I72" s="187"/>
      <c r="J72" s="187"/>
      <c r="K72" s="187"/>
      <c r="L72" s="187"/>
      <c r="M72" s="187"/>
      <c r="N72" s="187"/>
      <c r="O72" s="187"/>
      <c r="P72" s="186"/>
    </row>
    <row r="73" spans="1:16" ht="14.25">
      <c r="A73" s="187"/>
      <c r="B73" s="187"/>
      <c r="C73" s="187"/>
      <c r="D73" s="187"/>
      <c r="E73" s="187"/>
      <c r="F73" s="187"/>
      <c r="G73" s="187"/>
      <c r="H73" s="187"/>
      <c r="I73" s="187"/>
      <c r="J73" s="187"/>
      <c r="K73" s="187"/>
      <c r="L73" s="187"/>
      <c r="M73" s="187"/>
      <c r="N73" s="187"/>
      <c r="O73" s="187"/>
      <c r="P73" s="186"/>
    </row>
    <row r="74" spans="1:16" ht="14.25">
      <c r="A74" s="187"/>
      <c r="B74" s="187"/>
      <c r="C74" s="187"/>
      <c r="D74" s="187"/>
      <c r="E74" s="187"/>
      <c r="F74" s="187"/>
      <c r="G74" s="187"/>
      <c r="H74" s="187"/>
      <c r="I74" s="187"/>
      <c r="J74" s="187"/>
      <c r="K74" s="187"/>
      <c r="L74" s="187"/>
      <c r="M74" s="187"/>
      <c r="N74" s="187"/>
      <c r="O74" s="187"/>
      <c r="P74" s="186"/>
    </row>
    <row r="75" spans="1:16" ht="14.25">
      <c r="A75" s="187"/>
      <c r="B75" s="187"/>
      <c r="C75" s="187"/>
      <c r="D75" s="187"/>
      <c r="E75" s="187"/>
      <c r="F75" s="187"/>
      <c r="G75" s="187"/>
      <c r="H75" s="187"/>
      <c r="I75" s="187"/>
      <c r="J75" s="187"/>
      <c r="K75" s="187"/>
      <c r="L75" s="187"/>
      <c r="M75" s="187"/>
      <c r="N75" s="187"/>
      <c r="O75" s="187"/>
      <c r="P75" s="186"/>
    </row>
    <row r="76" spans="1:16" ht="14.25">
      <c r="A76" s="187"/>
      <c r="B76" s="187"/>
      <c r="C76" s="187"/>
      <c r="D76" s="187"/>
      <c r="E76" s="187"/>
      <c r="F76" s="187"/>
      <c r="G76" s="187"/>
      <c r="H76" s="187"/>
      <c r="I76" s="187"/>
      <c r="J76" s="187"/>
      <c r="K76" s="187"/>
      <c r="L76" s="187"/>
      <c r="M76" s="187"/>
      <c r="N76" s="187"/>
      <c r="O76" s="187"/>
      <c r="P76" s="186"/>
    </row>
    <row r="77" spans="1:16" ht="14.25">
      <c r="A77" s="102"/>
      <c r="B77" s="102"/>
      <c r="C77" s="102"/>
      <c r="D77" s="102"/>
      <c r="E77" s="102"/>
      <c r="F77" s="102"/>
      <c r="G77" s="102"/>
      <c r="H77" s="102"/>
      <c r="I77" s="102"/>
      <c r="J77" s="102"/>
      <c r="K77" s="102"/>
      <c r="L77" s="102"/>
      <c r="M77" s="102"/>
      <c r="N77" s="102"/>
      <c r="O77" s="102"/>
    </row>
    <row r="78" spans="1:16" ht="14.25">
      <c r="A78" s="102"/>
      <c r="B78" s="102"/>
      <c r="C78" s="102"/>
      <c r="D78" s="102"/>
      <c r="E78" s="102"/>
      <c r="F78" s="102"/>
      <c r="G78" s="102"/>
      <c r="H78" s="102"/>
      <c r="I78" s="102"/>
      <c r="J78" s="102"/>
      <c r="K78" s="102"/>
      <c r="L78" s="102"/>
      <c r="M78" s="102"/>
      <c r="N78" s="102"/>
      <c r="O78" s="102"/>
    </row>
    <row r="79" spans="1:16" ht="14.25">
      <c r="A79" s="102"/>
      <c r="B79" s="102"/>
      <c r="C79" s="102"/>
      <c r="D79" s="102"/>
      <c r="E79" s="102"/>
      <c r="F79" s="102"/>
      <c r="G79" s="102"/>
      <c r="H79" s="102"/>
      <c r="I79" s="102"/>
      <c r="J79" s="102"/>
      <c r="K79" s="102"/>
      <c r="L79" s="102"/>
      <c r="M79" s="102"/>
      <c r="N79" s="102"/>
      <c r="O79" s="102"/>
    </row>
    <row r="80" spans="1:16" ht="14.25">
      <c r="A80" s="102"/>
      <c r="B80" s="102"/>
      <c r="C80" s="102"/>
      <c r="D80" s="102"/>
      <c r="E80" s="102"/>
      <c r="F80" s="102"/>
      <c r="G80" s="102"/>
      <c r="H80" s="102"/>
      <c r="I80" s="102"/>
      <c r="J80" s="102"/>
      <c r="K80" s="102"/>
      <c r="L80" s="102"/>
      <c r="M80" s="102"/>
      <c r="N80" s="102"/>
      <c r="O80" s="102"/>
    </row>
    <row r="81" spans="1:15" ht="14.25">
      <c r="A81" s="102"/>
      <c r="B81" s="102"/>
      <c r="C81" s="102"/>
      <c r="D81" s="102"/>
      <c r="E81" s="102"/>
      <c r="F81" s="102"/>
      <c r="G81" s="102"/>
      <c r="H81" s="102"/>
      <c r="I81" s="102"/>
      <c r="J81" s="102"/>
      <c r="K81" s="102"/>
      <c r="L81" s="102"/>
      <c r="M81" s="102"/>
      <c r="N81" s="102"/>
      <c r="O81" s="102"/>
    </row>
    <row r="82" spans="1:15" ht="14.25">
      <c r="A82" s="102"/>
      <c r="B82" s="102"/>
      <c r="C82" s="102"/>
      <c r="D82" s="102"/>
      <c r="E82" s="102"/>
      <c r="F82" s="102"/>
      <c r="G82" s="102"/>
      <c r="H82" s="102"/>
      <c r="I82" s="102"/>
      <c r="J82" s="102"/>
      <c r="K82" s="102"/>
      <c r="L82" s="102"/>
      <c r="M82" s="102"/>
      <c r="N82" s="102"/>
      <c r="O82" s="102"/>
    </row>
    <row r="83" spans="1:15" ht="14.25">
      <c r="A83" s="102"/>
      <c r="B83" s="102"/>
      <c r="C83" s="102"/>
      <c r="D83" s="102"/>
      <c r="E83" s="102"/>
      <c r="F83" s="102"/>
      <c r="G83" s="102"/>
      <c r="H83" s="102"/>
      <c r="I83" s="102"/>
      <c r="J83" s="102"/>
      <c r="K83" s="102"/>
      <c r="L83" s="102"/>
      <c r="M83" s="102"/>
      <c r="N83" s="102"/>
      <c r="O83" s="102"/>
    </row>
    <row r="84" spans="1:15" ht="14.25">
      <c r="A84" s="102"/>
      <c r="B84" s="102"/>
      <c r="C84" s="102"/>
      <c r="D84" s="102"/>
      <c r="E84" s="102"/>
      <c r="F84" s="102"/>
      <c r="G84" s="102"/>
      <c r="H84" s="102"/>
      <c r="I84" s="102"/>
      <c r="J84" s="102"/>
      <c r="K84" s="102"/>
      <c r="L84" s="102"/>
      <c r="M84" s="102"/>
      <c r="N84" s="102"/>
      <c r="O84" s="102"/>
    </row>
    <row r="85" spans="1:15" ht="14.25">
      <c r="A85" s="102"/>
      <c r="B85" s="102"/>
      <c r="C85" s="102"/>
      <c r="D85" s="102"/>
      <c r="E85" s="102"/>
      <c r="F85" s="102"/>
      <c r="G85" s="102"/>
      <c r="H85" s="102"/>
      <c r="I85" s="102"/>
      <c r="J85" s="102"/>
      <c r="K85" s="102"/>
      <c r="L85" s="102"/>
      <c r="M85" s="102"/>
      <c r="N85" s="102"/>
      <c r="O85" s="102"/>
    </row>
  </sheetData>
  <mergeCells count="6">
    <mergeCell ref="A1:G1"/>
    <mergeCell ref="A2:G2"/>
    <mergeCell ref="D24:G24"/>
    <mergeCell ref="A23:B23"/>
    <mergeCell ref="F3:G3"/>
    <mergeCell ref="F4:G4"/>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r:id="rId1"/>
  <headerFooter scaleWithDoc="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tabColor rgb="FFFF0000"/>
    <pageSetUpPr fitToPage="1"/>
  </sheetPr>
  <dimension ref="A1:P84"/>
  <sheetViews>
    <sheetView view="pageBreakPreview" topLeftCell="A13" zoomScaleNormal="100" zoomScaleSheetLayoutView="100" workbookViewId="0">
      <selection activeCell="G28" sqref="G28"/>
    </sheetView>
  </sheetViews>
  <sheetFormatPr defaultColWidth="9" defaultRowHeight="15.75" customHeight="1"/>
  <cols>
    <col min="1" max="1" width="5.625" style="2" customWidth="1"/>
    <col min="2" max="2" width="27.875" style="2" customWidth="1"/>
    <col min="3" max="3" width="17.625" style="2" customWidth="1"/>
    <col min="4" max="4" width="18.75" style="2" customWidth="1"/>
    <col min="5" max="6" width="18.125" style="2" customWidth="1"/>
    <col min="7" max="7" width="15.5" style="2" customWidth="1"/>
    <col min="8" max="16384" width="9" style="2"/>
  </cols>
  <sheetData>
    <row r="1" spans="1:16" s="15" customFormat="1" ht="30" customHeight="1">
      <c r="A1" s="519" t="s">
        <v>169</v>
      </c>
      <c r="B1" s="519"/>
      <c r="C1" s="519"/>
      <c r="D1" s="519"/>
      <c r="E1" s="519"/>
      <c r="F1" s="519"/>
      <c r="G1" s="519"/>
    </row>
    <row r="2" spans="1:16" ht="18" customHeight="1">
      <c r="A2" s="518" t="str">
        <f>公用信息!A8</f>
        <v>评估基准日：2018年11月30日</v>
      </c>
      <c r="B2" s="518"/>
      <c r="C2" s="518"/>
      <c r="D2" s="518"/>
      <c r="E2" s="518"/>
      <c r="F2" s="518"/>
      <c r="G2" s="537"/>
      <c r="H2" s="90"/>
      <c r="I2" s="90"/>
      <c r="J2" s="90"/>
      <c r="K2" s="90"/>
      <c r="L2" s="90"/>
      <c r="M2" s="90"/>
      <c r="N2" s="90"/>
      <c r="O2" s="90"/>
    </row>
    <row r="3" spans="1:16" ht="18" customHeight="1">
      <c r="A3" s="91"/>
      <c r="B3" s="91"/>
      <c r="C3" s="91"/>
      <c r="D3" s="91"/>
      <c r="E3" s="91"/>
      <c r="F3" s="91"/>
      <c r="G3" s="155" t="s">
        <v>621</v>
      </c>
      <c r="H3" s="90"/>
      <c r="I3" s="90"/>
      <c r="J3" s="90"/>
      <c r="K3" s="90"/>
      <c r="L3" s="90"/>
      <c r="M3" s="90"/>
      <c r="N3" s="90"/>
      <c r="O3" s="90"/>
    </row>
    <row r="4" spans="1:16" ht="18" customHeight="1">
      <c r="A4" s="540" t="str">
        <f>公用信息!A5</f>
        <v>被评估单位：中国劳动关系学院</v>
      </c>
      <c r="B4" s="540"/>
      <c r="C4" s="540"/>
      <c r="D4" s="540"/>
      <c r="E4" s="90"/>
      <c r="F4" s="90"/>
      <c r="G4" s="156" t="s">
        <v>291</v>
      </c>
      <c r="H4" s="90"/>
      <c r="I4" s="90"/>
      <c r="J4" s="90"/>
      <c r="K4" s="90"/>
      <c r="L4" s="90"/>
      <c r="M4" s="90"/>
      <c r="N4" s="90"/>
      <c r="O4" s="90"/>
    </row>
    <row r="5" spans="1:16" s="16" customFormat="1" ht="18" customHeight="1">
      <c r="A5" s="176" t="s">
        <v>36</v>
      </c>
      <c r="B5" s="176" t="s">
        <v>336</v>
      </c>
      <c r="C5" s="176" t="s">
        <v>50</v>
      </c>
      <c r="D5" s="176" t="s">
        <v>330</v>
      </c>
      <c r="E5" s="192" t="s">
        <v>51</v>
      </c>
      <c r="F5" s="176" t="s">
        <v>52</v>
      </c>
      <c r="G5" s="176" t="s">
        <v>331</v>
      </c>
      <c r="H5" s="245"/>
      <c r="I5" s="245"/>
      <c r="J5" s="245"/>
      <c r="K5" s="245"/>
      <c r="L5" s="245"/>
      <c r="M5" s="245"/>
      <c r="N5" s="245"/>
      <c r="O5" s="245"/>
      <c r="P5" s="265"/>
    </row>
    <row r="6" spans="1:16" ht="18" customHeight="1">
      <c r="A6" s="176"/>
      <c r="B6" s="188"/>
      <c r="C6" s="189"/>
      <c r="D6" s="176"/>
      <c r="E6" s="328"/>
      <c r="F6" s="328"/>
      <c r="G6" s="191"/>
      <c r="H6" s="179"/>
      <c r="I6" s="179"/>
      <c r="J6" s="179"/>
      <c r="K6" s="179"/>
      <c r="L6" s="179"/>
      <c r="M6" s="179"/>
      <c r="N6" s="179"/>
      <c r="O6" s="179"/>
      <c r="P6" s="186"/>
    </row>
    <row r="7" spans="1:16" ht="18" customHeight="1">
      <c r="A7" s="176"/>
      <c r="B7" s="188"/>
      <c r="C7" s="189"/>
      <c r="D7" s="176"/>
      <c r="E7" s="329"/>
      <c r="F7" s="328"/>
      <c r="G7" s="191"/>
      <c r="H7" s="179"/>
      <c r="I7" s="179"/>
      <c r="J7" s="179"/>
      <c r="K7" s="179"/>
      <c r="L7" s="179"/>
      <c r="M7" s="179"/>
      <c r="N7" s="179"/>
      <c r="O7" s="179"/>
      <c r="P7" s="186"/>
    </row>
    <row r="8" spans="1:16" ht="18" customHeight="1">
      <c r="A8" s="176"/>
      <c r="B8" s="188"/>
      <c r="C8" s="189"/>
      <c r="D8" s="176"/>
      <c r="E8" s="329"/>
      <c r="F8" s="328"/>
      <c r="G8" s="191"/>
      <c r="H8" s="179"/>
      <c r="I8" s="179"/>
      <c r="J8" s="179"/>
      <c r="K8" s="179"/>
      <c r="L8" s="179"/>
      <c r="M8" s="179"/>
      <c r="N8" s="179"/>
      <c r="O8" s="179"/>
      <c r="P8" s="186"/>
    </row>
    <row r="9" spans="1:16" ht="18" customHeight="1">
      <c r="A9" s="176"/>
      <c r="B9" s="188"/>
      <c r="C9" s="189"/>
      <c r="D9" s="176"/>
      <c r="E9" s="329"/>
      <c r="F9" s="328"/>
      <c r="G9" s="191"/>
      <c r="H9" s="179"/>
      <c r="I9" s="179"/>
      <c r="J9" s="179"/>
      <c r="K9" s="179"/>
      <c r="L9" s="179"/>
      <c r="M9" s="179"/>
      <c r="N9" s="179"/>
      <c r="O9" s="179"/>
      <c r="P9" s="186"/>
    </row>
    <row r="10" spans="1:16" ht="18" customHeight="1">
      <c r="A10" s="176"/>
      <c r="B10" s="188"/>
      <c r="C10" s="189"/>
      <c r="D10" s="176"/>
      <c r="E10" s="329"/>
      <c r="F10" s="328"/>
      <c r="G10" s="191"/>
      <c r="H10" s="179"/>
      <c r="I10" s="179"/>
      <c r="J10" s="179"/>
      <c r="K10" s="179"/>
      <c r="L10" s="179"/>
      <c r="M10" s="179"/>
      <c r="N10" s="179"/>
      <c r="O10" s="179"/>
      <c r="P10" s="186"/>
    </row>
    <row r="11" spans="1:16" ht="18" customHeight="1">
      <c r="A11" s="176"/>
      <c r="B11" s="188"/>
      <c r="C11" s="189"/>
      <c r="D11" s="176"/>
      <c r="E11" s="329"/>
      <c r="F11" s="328"/>
      <c r="G11" s="191"/>
      <c r="H11" s="179"/>
      <c r="I11" s="179"/>
      <c r="J11" s="179"/>
      <c r="K11" s="179"/>
      <c r="L11" s="179"/>
      <c r="M11" s="179"/>
      <c r="N11" s="179"/>
      <c r="O11" s="179"/>
      <c r="P11" s="186"/>
    </row>
    <row r="12" spans="1:16" ht="18" customHeight="1">
      <c r="A12" s="176"/>
      <c r="B12" s="188"/>
      <c r="C12" s="189"/>
      <c r="D12" s="176"/>
      <c r="E12" s="329"/>
      <c r="F12" s="328"/>
      <c r="G12" s="191"/>
      <c r="H12" s="179"/>
      <c r="I12" s="179"/>
      <c r="J12" s="179"/>
      <c r="K12" s="179"/>
      <c r="L12" s="179"/>
      <c r="M12" s="179"/>
      <c r="N12" s="179"/>
      <c r="O12" s="179"/>
      <c r="P12" s="186"/>
    </row>
    <row r="13" spans="1:16" ht="18" customHeight="1">
      <c r="A13" s="176"/>
      <c r="B13" s="188"/>
      <c r="C13" s="189"/>
      <c r="D13" s="176"/>
      <c r="E13" s="329"/>
      <c r="F13" s="328"/>
      <c r="G13" s="191"/>
      <c r="H13" s="179"/>
      <c r="I13" s="179"/>
      <c r="J13" s="179"/>
      <c r="K13" s="179"/>
      <c r="L13" s="179"/>
      <c r="M13" s="179"/>
      <c r="N13" s="179"/>
      <c r="O13" s="179"/>
      <c r="P13" s="186"/>
    </row>
    <row r="14" spans="1:16" ht="18" customHeight="1">
      <c r="A14" s="176"/>
      <c r="B14" s="188"/>
      <c r="C14" s="189"/>
      <c r="D14" s="176"/>
      <c r="E14" s="329"/>
      <c r="F14" s="328"/>
      <c r="G14" s="191"/>
      <c r="H14" s="179"/>
      <c r="I14" s="179"/>
      <c r="J14" s="179"/>
      <c r="K14" s="179"/>
      <c r="L14" s="179"/>
      <c r="M14" s="179"/>
      <c r="N14" s="179"/>
      <c r="O14" s="179"/>
      <c r="P14" s="186"/>
    </row>
    <row r="15" spans="1:16" ht="18" customHeight="1">
      <c r="A15" s="176"/>
      <c r="B15" s="188"/>
      <c r="C15" s="189"/>
      <c r="D15" s="176"/>
      <c r="E15" s="329"/>
      <c r="F15" s="328"/>
      <c r="G15" s="191"/>
      <c r="H15" s="179"/>
      <c r="I15" s="179"/>
      <c r="J15" s="179"/>
      <c r="K15" s="179"/>
      <c r="L15" s="179"/>
      <c r="M15" s="179"/>
      <c r="N15" s="179"/>
      <c r="O15" s="179"/>
      <c r="P15" s="186"/>
    </row>
    <row r="16" spans="1:16" ht="18" customHeight="1">
      <c r="A16" s="176"/>
      <c r="B16" s="188"/>
      <c r="C16" s="189"/>
      <c r="D16" s="176"/>
      <c r="E16" s="329"/>
      <c r="F16" s="328"/>
      <c r="G16" s="191"/>
      <c r="H16" s="179"/>
      <c r="I16" s="179"/>
      <c r="J16" s="179"/>
      <c r="K16" s="179"/>
      <c r="L16" s="179"/>
      <c r="M16" s="179"/>
      <c r="N16" s="179"/>
      <c r="O16" s="179"/>
      <c r="P16" s="186"/>
    </row>
    <row r="17" spans="1:16" ht="18" customHeight="1">
      <c r="A17" s="176"/>
      <c r="B17" s="188"/>
      <c r="C17" s="189"/>
      <c r="D17" s="176"/>
      <c r="E17" s="329"/>
      <c r="F17" s="328"/>
      <c r="G17" s="191"/>
      <c r="H17" s="179"/>
      <c r="I17" s="179"/>
      <c r="J17" s="179"/>
      <c r="K17" s="179"/>
      <c r="L17" s="179"/>
      <c r="M17" s="179"/>
      <c r="N17" s="179"/>
      <c r="O17" s="179"/>
      <c r="P17" s="186"/>
    </row>
    <row r="18" spans="1:16" ht="18" customHeight="1">
      <c r="A18" s="176"/>
      <c r="B18" s="188"/>
      <c r="C18" s="189"/>
      <c r="D18" s="176"/>
      <c r="E18" s="329"/>
      <c r="F18" s="328"/>
      <c r="G18" s="191"/>
      <c r="H18" s="179"/>
      <c r="I18" s="179"/>
      <c r="J18" s="179"/>
      <c r="K18" s="179"/>
      <c r="L18" s="179"/>
      <c r="M18" s="179"/>
      <c r="N18" s="179"/>
      <c r="O18" s="179"/>
      <c r="P18" s="186"/>
    </row>
    <row r="19" spans="1:16" ht="18" customHeight="1">
      <c r="A19" s="176"/>
      <c r="B19" s="188"/>
      <c r="C19" s="189"/>
      <c r="D19" s="176"/>
      <c r="E19" s="329"/>
      <c r="F19" s="328"/>
      <c r="G19" s="191"/>
      <c r="H19" s="179"/>
      <c r="I19" s="179"/>
      <c r="J19" s="179"/>
      <c r="K19" s="179"/>
      <c r="L19" s="179"/>
      <c r="M19" s="179"/>
      <c r="N19" s="179"/>
      <c r="O19" s="179"/>
      <c r="P19" s="186"/>
    </row>
    <row r="20" spans="1:16" ht="18" customHeight="1">
      <c r="A20" s="176"/>
      <c r="B20" s="188"/>
      <c r="C20" s="189"/>
      <c r="D20" s="176"/>
      <c r="E20" s="329"/>
      <c r="F20" s="328"/>
      <c r="G20" s="191"/>
      <c r="H20" s="179"/>
      <c r="I20" s="179"/>
      <c r="J20" s="179"/>
      <c r="K20" s="179"/>
      <c r="L20" s="179"/>
      <c r="M20" s="179"/>
      <c r="N20" s="179"/>
      <c r="O20" s="179"/>
      <c r="P20" s="186"/>
    </row>
    <row r="21" spans="1:16" ht="18" customHeight="1">
      <c r="A21" s="176"/>
      <c r="B21" s="188"/>
      <c r="C21" s="189"/>
      <c r="D21" s="176"/>
      <c r="E21" s="329"/>
      <c r="F21" s="328"/>
      <c r="G21" s="191"/>
      <c r="H21" s="179"/>
      <c r="I21" s="179"/>
      <c r="J21" s="179"/>
      <c r="K21" s="179"/>
      <c r="L21" s="179"/>
      <c r="M21" s="179"/>
      <c r="N21" s="179"/>
      <c r="O21" s="179"/>
      <c r="P21" s="186"/>
    </row>
    <row r="22" spans="1:16" ht="18" customHeight="1">
      <c r="A22" s="176"/>
      <c r="B22" s="188"/>
      <c r="C22" s="189"/>
      <c r="D22" s="176"/>
      <c r="E22" s="329"/>
      <c r="F22" s="328"/>
      <c r="G22" s="191"/>
      <c r="H22" s="179"/>
      <c r="I22" s="179"/>
      <c r="J22" s="179"/>
      <c r="K22" s="179"/>
      <c r="L22" s="179"/>
      <c r="M22" s="179"/>
      <c r="N22" s="179"/>
      <c r="O22" s="179"/>
      <c r="P22" s="186"/>
    </row>
    <row r="23" spans="1:16" ht="18" customHeight="1">
      <c r="A23" s="176"/>
      <c r="B23" s="188"/>
      <c r="C23" s="189"/>
      <c r="D23" s="176"/>
      <c r="E23" s="329"/>
      <c r="F23" s="328"/>
      <c r="G23" s="191"/>
      <c r="H23" s="179"/>
      <c r="I23" s="179"/>
      <c r="J23" s="179"/>
      <c r="K23" s="179"/>
      <c r="L23" s="179"/>
      <c r="M23" s="179"/>
      <c r="N23" s="179"/>
      <c r="O23" s="179"/>
      <c r="P23" s="186"/>
    </row>
    <row r="24" spans="1:16" ht="18" customHeight="1">
      <c r="A24" s="176"/>
      <c r="B24" s="188"/>
      <c r="C24" s="189"/>
      <c r="D24" s="176"/>
      <c r="E24" s="329"/>
      <c r="F24" s="328"/>
      <c r="G24" s="191"/>
      <c r="H24" s="179"/>
      <c r="I24" s="179"/>
      <c r="J24" s="179"/>
      <c r="K24" s="179"/>
      <c r="L24" s="179"/>
      <c r="M24" s="179"/>
      <c r="N24" s="179"/>
      <c r="O24" s="179"/>
      <c r="P24" s="186"/>
    </row>
    <row r="25" spans="1:16" ht="18" customHeight="1">
      <c r="A25" s="176"/>
      <c r="B25" s="188"/>
      <c r="C25" s="189"/>
      <c r="D25" s="176"/>
      <c r="E25" s="329"/>
      <c r="F25" s="328"/>
      <c r="G25" s="191"/>
      <c r="H25" s="179"/>
      <c r="I25" s="179"/>
      <c r="J25" s="179"/>
      <c r="K25" s="179"/>
      <c r="L25" s="179"/>
      <c r="M25" s="179"/>
      <c r="N25" s="179"/>
      <c r="O25" s="179"/>
      <c r="P25" s="186"/>
    </row>
    <row r="26" spans="1:16" ht="18" customHeight="1">
      <c r="A26" s="522" t="s">
        <v>334</v>
      </c>
      <c r="B26" s="523"/>
      <c r="C26" s="189"/>
      <c r="D26" s="176"/>
      <c r="E26" s="328">
        <f>SUM(E6:E25)</f>
        <v>0</v>
      </c>
      <c r="F26" s="328">
        <f>SUM(F6:F25)</f>
        <v>0</v>
      </c>
      <c r="G26" s="191"/>
      <c r="H26" s="179"/>
      <c r="I26" s="179"/>
      <c r="J26" s="179"/>
      <c r="K26" s="179"/>
      <c r="L26" s="179"/>
      <c r="M26" s="179"/>
      <c r="N26" s="179"/>
      <c r="O26" s="179"/>
      <c r="P26" s="186"/>
    </row>
    <row r="27" spans="1:16" ht="15.75" customHeight="1">
      <c r="A27" s="193"/>
      <c r="B27" s="193"/>
      <c r="C27" s="193"/>
      <c r="D27" s="193"/>
      <c r="E27" s="194"/>
      <c r="F27" s="185"/>
      <c r="G27" s="185"/>
      <c r="H27" s="179"/>
      <c r="I27" s="179"/>
      <c r="J27" s="179"/>
      <c r="K27" s="179"/>
      <c r="L27" s="179"/>
      <c r="M27" s="179"/>
      <c r="N27" s="179"/>
      <c r="O27" s="179"/>
      <c r="P27" s="186"/>
    </row>
    <row r="28" spans="1:16" ht="15.75" customHeight="1">
      <c r="A28" s="195"/>
      <c r="B28" s="179"/>
      <c r="C28" s="179"/>
      <c r="D28" s="179"/>
      <c r="E28" s="179"/>
      <c r="F28" s="179"/>
      <c r="G28" s="179"/>
      <c r="H28" s="179"/>
      <c r="I28" s="179"/>
      <c r="J28" s="179"/>
      <c r="K28" s="179"/>
      <c r="L28" s="179"/>
      <c r="M28" s="179"/>
      <c r="N28" s="179"/>
      <c r="O28" s="179"/>
      <c r="P28" s="186"/>
    </row>
    <row r="29" spans="1:16" ht="15.75" customHeight="1">
      <c r="A29" s="179"/>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87"/>
      <c r="B70" s="187"/>
      <c r="C70" s="187"/>
      <c r="D70" s="187"/>
      <c r="E70" s="187"/>
      <c r="F70" s="187"/>
      <c r="G70" s="187"/>
      <c r="H70" s="187"/>
      <c r="I70" s="187"/>
      <c r="J70" s="187"/>
      <c r="K70" s="187"/>
      <c r="L70" s="187"/>
      <c r="M70" s="187"/>
      <c r="N70" s="187"/>
      <c r="O70" s="187"/>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02"/>
      <c r="B75" s="102"/>
      <c r="C75" s="102"/>
      <c r="D75" s="102"/>
      <c r="E75" s="102"/>
      <c r="F75" s="102"/>
      <c r="G75" s="102"/>
      <c r="H75" s="102"/>
      <c r="I75" s="102"/>
      <c r="J75" s="102"/>
      <c r="K75" s="102"/>
      <c r="L75" s="102"/>
      <c r="M75" s="102"/>
      <c r="N75" s="102"/>
      <c r="O75" s="102"/>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sheetData>
  <mergeCells count="4">
    <mergeCell ref="A1:G1"/>
    <mergeCell ref="A2:G2"/>
    <mergeCell ref="A26:B26"/>
    <mergeCell ref="A4:D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1:P85"/>
  <sheetViews>
    <sheetView view="pageBreakPreview" zoomScaleNormal="100" zoomScaleSheetLayoutView="100" workbookViewId="0">
      <selection activeCell="G48" sqref="G48"/>
    </sheetView>
  </sheetViews>
  <sheetFormatPr defaultColWidth="9" defaultRowHeight="15.75" customHeight="1"/>
  <cols>
    <col min="1" max="1" width="6.25" style="2" customWidth="1"/>
    <col min="2" max="2" width="25.5" style="2" customWidth="1"/>
    <col min="3" max="3" width="21.875" style="2" customWidth="1"/>
    <col min="4" max="4" width="20.625" style="2" customWidth="1"/>
    <col min="5" max="5" width="21" style="2" customWidth="1"/>
    <col min="6" max="6" width="17.375" style="2" customWidth="1"/>
    <col min="7" max="16384" width="9" style="2"/>
  </cols>
  <sheetData>
    <row r="1" spans="1:16" s="15" customFormat="1" ht="30" customHeight="1">
      <c r="A1" s="519" t="s">
        <v>168</v>
      </c>
      <c r="B1" s="519"/>
      <c r="C1" s="519"/>
      <c r="D1" s="519"/>
      <c r="E1" s="519"/>
      <c r="F1" s="519"/>
    </row>
    <row r="2" spans="1:16" s="92" customFormat="1" ht="16.5" customHeight="1">
      <c r="A2" s="518" t="str">
        <f>公用信息!A8</f>
        <v>评估基准日：2018年11月30日</v>
      </c>
      <c r="B2" s="518"/>
      <c r="C2" s="518"/>
      <c r="D2" s="518"/>
      <c r="E2" s="518"/>
      <c r="F2" s="518"/>
      <c r="G2" s="90"/>
      <c r="H2" s="90"/>
      <c r="I2" s="90"/>
      <c r="J2" s="90"/>
      <c r="K2" s="90"/>
      <c r="L2" s="90"/>
      <c r="M2" s="90"/>
      <c r="N2" s="90"/>
      <c r="O2" s="90"/>
    </row>
    <row r="3" spans="1:16" s="92" customFormat="1" ht="16.5" customHeight="1">
      <c r="A3" s="91"/>
      <c r="B3" s="91"/>
      <c r="C3" s="91"/>
      <c r="D3" s="91"/>
      <c r="E3" s="91"/>
      <c r="F3" s="154" t="s">
        <v>355</v>
      </c>
      <c r="G3" s="90"/>
      <c r="H3" s="90"/>
      <c r="I3" s="90"/>
      <c r="J3" s="90"/>
      <c r="K3" s="90"/>
      <c r="L3" s="90"/>
      <c r="M3" s="90"/>
      <c r="N3" s="90"/>
      <c r="O3" s="90"/>
    </row>
    <row r="4" spans="1:16" s="92" customFormat="1" ht="16.5" customHeight="1">
      <c r="A4" s="540" t="str">
        <f>公用信息!A5</f>
        <v>被评估单位：中国劳动关系学院</v>
      </c>
      <c r="B4" s="540"/>
      <c r="C4" s="540"/>
      <c r="D4" s="90"/>
      <c r="E4" s="90"/>
      <c r="F4" s="158" t="s">
        <v>291</v>
      </c>
      <c r="G4" s="90"/>
      <c r="H4" s="90"/>
      <c r="I4" s="90"/>
      <c r="J4" s="90"/>
      <c r="K4" s="90"/>
      <c r="L4" s="90"/>
      <c r="M4" s="90"/>
      <c r="N4" s="90"/>
      <c r="O4" s="90"/>
    </row>
    <row r="5" spans="1:16" s="93" customFormat="1" ht="16.5" customHeight="1">
      <c r="A5" s="209" t="s">
        <v>356</v>
      </c>
      <c r="B5" s="209" t="s">
        <v>247</v>
      </c>
      <c r="C5" s="209" t="s">
        <v>51</v>
      </c>
      <c r="D5" s="209" t="s">
        <v>52</v>
      </c>
      <c r="E5" s="209" t="s">
        <v>321</v>
      </c>
      <c r="F5" s="209" t="s">
        <v>357</v>
      </c>
      <c r="G5" s="245"/>
      <c r="H5" s="245"/>
      <c r="I5" s="245"/>
      <c r="J5" s="245"/>
      <c r="K5" s="245"/>
      <c r="L5" s="245"/>
      <c r="M5" s="245"/>
      <c r="N5" s="245"/>
      <c r="O5" s="245"/>
      <c r="P5" s="266"/>
    </row>
    <row r="6" spans="1:16" s="92" customFormat="1" ht="16.5" customHeight="1">
      <c r="A6" s="209" t="s">
        <v>358</v>
      </c>
      <c r="B6" s="191" t="s">
        <v>32</v>
      </c>
      <c r="C6" s="328">
        <f>'6-1长期借款'!H29</f>
        <v>0</v>
      </c>
      <c r="D6" s="328">
        <f>'6-1长期借款'!J29</f>
        <v>0</v>
      </c>
      <c r="E6" s="328">
        <f t="shared" ref="E6:E12" si="0">D6-C6</f>
        <v>0</v>
      </c>
      <c r="F6" s="334" t="str">
        <f>IF(C6=0,"",E6/C6*100)</f>
        <v/>
      </c>
      <c r="G6" s="179"/>
      <c r="H6" s="179"/>
      <c r="I6" s="179"/>
      <c r="J6" s="179"/>
      <c r="K6" s="179"/>
      <c r="L6" s="179"/>
      <c r="M6" s="179"/>
      <c r="N6" s="179"/>
      <c r="O6" s="179"/>
      <c r="P6" s="196"/>
    </row>
    <row r="7" spans="1:16" s="92" customFormat="1" ht="16.5" customHeight="1">
      <c r="A7" s="209" t="s">
        <v>77</v>
      </c>
      <c r="B7" s="191" t="s">
        <v>85</v>
      </c>
      <c r="C7" s="328">
        <f>'6-2应付债券'!G29</f>
        <v>0</v>
      </c>
      <c r="D7" s="328">
        <f>'6-2应付债券'!H29</f>
        <v>0</v>
      </c>
      <c r="E7" s="328">
        <f t="shared" si="0"/>
        <v>0</v>
      </c>
      <c r="F7" s="334" t="str">
        <f t="shared" ref="F7:F27" si="1">IF(C7=0,"",E7/C7*100)</f>
        <v/>
      </c>
      <c r="G7" s="179"/>
      <c r="H7" s="179"/>
      <c r="I7" s="179"/>
      <c r="J7" s="179"/>
      <c r="K7" s="179"/>
      <c r="L7" s="179"/>
      <c r="M7" s="179"/>
      <c r="N7" s="179"/>
      <c r="O7" s="179"/>
      <c r="P7" s="196"/>
    </row>
    <row r="8" spans="1:16" s="92" customFormat="1" ht="16.5" customHeight="1">
      <c r="A8" s="209" t="s">
        <v>78</v>
      </c>
      <c r="B8" s="191" t="s">
        <v>33</v>
      </c>
      <c r="C8" s="328">
        <f>'6-3长期应付款'!G30</f>
        <v>0</v>
      </c>
      <c r="D8" s="328">
        <f>'6-3长期应付款'!H30</f>
        <v>0</v>
      </c>
      <c r="E8" s="328">
        <f t="shared" si="0"/>
        <v>0</v>
      </c>
      <c r="F8" s="334" t="str">
        <f t="shared" si="1"/>
        <v/>
      </c>
      <c r="G8" s="179"/>
      <c r="H8" s="179"/>
      <c r="I8" s="179"/>
      <c r="J8" s="179"/>
      <c r="K8" s="179"/>
      <c r="L8" s="179"/>
      <c r="M8" s="179"/>
      <c r="N8" s="179"/>
      <c r="O8" s="179"/>
      <c r="P8" s="196"/>
    </row>
    <row r="9" spans="1:16" s="92" customFormat="1" ht="16.5" customHeight="1">
      <c r="A9" s="209" t="s">
        <v>231</v>
      </c>
      <c r="B9" s="191" t="s">
        <v>86</v>
      </c>
      <c r="C9" s="328">
        <f>'6-4专项应付款'!E28</f>
        <v>0</v>
      </c>
      <c r="D9" s="328">
        <f>'6-4专项应付款'!F28</f>
        <v>0</v>
      </c>
      <c r="E9" s="328">
        <f t="shared" si="0"/>
        <v>0</v>
      </c>
      <c r="F9" s="334" t="str">
        <f t="shared" si="1"/>
        <v/>
      </c>
      <c r="G9" s="179"/>
      <c r="H9" s="179"/>
      <c r="I9" s="179"/>
      <c r="J9" s="179"/>
      <c r="K9" s="179"/>
      <c r="L9" s="179"/>
      <c r="M9" s="179"/>
      <c r="N9" s="179"/>
      <c r="O9" s="179"/>
      <c r="P9" s="196"/>
    </row>
    <row r="10" spans="1:16" s="92" customFormat="1" ht="16.5" customHeight="1">
      <c r="A10" s="209" t="s">
        <v>232</v>
      </c>
      <c r="B10" s="191" t="s">
        <v>87</v>
      </c>
      <c r="C10" s="328">
        <f>'6-5预计负债'!E28</f>
        <v>0</v>
      </c>
      <c r="D10" s="328">
        <f>'6-5预计负债'!F28</f>
        <v>0</v>
      </c>
      <c r="E10" s="328">
        <f t="shared" si="0"/>
        <v>0</v>
      </c>
      <c r="F10" s="334" t="str">
        <f t="shared" si="1"/>
        <v/>
      </c>
      <c r="G10" s="179"/>
      <c r="H10" s="179"/>
      <c r="I10" s="179"/>
      <c r="J10" s="179"/>
      <c r="K10" s="179"/>
      <c r="L10" s="179"/>
      <c r="M10" s="179"/>
      <c r="N10" s="179"/>
      <c r="O10" s="179"/>
      <c r="P10" s="196"/>
    </row>
    <row r="11" spans="1:16" s="92" customFormat="1" ht="16.5" customHeight="1">
      <c r="A11" s="209" t="s">
        <v>233</v>
      </c>
      <c r="B11" s="191" t="s">
        <v>88</v>
      </c>
      <c r="C11" s="328">
        <f>'6-6递延所得税负债'!D28</f>
        <v>0</v>
      </c>
      <c r="D11" s="328">
        <f>'6-6递延所得税负债'!E28</f>
        <v>0</v>
      </c>
      <c r="E11" s="328">
        <f t="shared" si="0"/>
        <v>0</v>
      </c>
      <c r="F11" s="334" t="str">
        <f t="shared" si="1"/>
        <v/>
      </c>
      <c r="G11" s="179"/>
      <c r="H11" s="179"/>
      <c r="I11" s="179"/>
      <c r="J11" s="179"/>
      <c r="K11" s="179"/>
      <c r="L11" s="179"/>
      <c r="M11" s="179"/>
      <c r="N11" s="179"/>
      <c r="O11" s="179"/>
      <c r="P11" s="196"/>
    </row>
    <row r="12" spans="1:16" s="92" customFormat="1" ht="16.5" customHeight="1">
      <c r="A12" s="209" t="s">
        <v>234</v>
      </c>
      <c r="B12" s="191" t="s">
        <v>89</v>
      </c>
      <c r="C12" s="328">
        <f>'6-7其他非流动负债'!E28</f>
        <v>0</v>
      </c>
      <c r="D12" s="328">
        <f>'6-7其他非流动负债'!F28</f>
        <v>0</v>
      </c>
      <c r="E12" s="328">
        <f t="shared" si="0"/>
        <v>0</v>
      </c>
      <c r="F12" s="334" t="str">
        <f t="shared" si="1"/>
        <v/>
      </c>
      <c r="G12" s="179"/>
      <c r="H12" s="179"/>
      <c r="I12" s="179"/>
      <c r="J12" s="179"/>
      <c r="K12" s="179"/>
      <c r="L12" s="179"/>
      <c r="M12" s="179"/>
      <c r="N12" s="179"/>
      <c r="O12" s="179"/>
      <c r="P12" s="196"/>
    </row>
    <row r="13" spans="1:16" s="92" customFormat="1" ht="16.5" customHeight="1">
      <c r="A13" s="176"/>
      <c r="B13" s="191"/>
      <c r="C13" s="328"/>
      <c r="D13" s="328"/>
      <c r="E13" s="328"/>
      <c r="F13" s="334" t="str">
        <f t="shared" si="1"/>
        <v/>
      </c>
      <c r="G13" s="179"/>
      <c r="H13" s="179"/>
      <c r="I13" s="179"/>
      <c r="J13" s="179"/>
      <c r="K13" s="179"/>
      <c r="L13" s="179"/>
      <c r="M13" s="179"/>
      <c r="N13" s="179"/>
      <c r="O13" s="179"/>
      <c r="P13" s="196"/>
    </row>
    <row r="14" spans="1:16" s="92" customFormat="1" ht="16.5" customHeight="1">
      <c r="A14" s="176"/>
      <c r="B14" s="191"/>
      <c r="C14" s="328"/>
      <c r="D14" s="328"/>
      <c r="E14" s="328"/>
      <c r="F14" s="334" t="str">
        <f t="shared" si="1"/>
        <v/>
      </c>
      <c r="G14" s="179"/>
      <c r="H14" s="179"/>
      <c r="I14" s="179"/>
      <c r="J14" s="179"/>
      <c r="K14" s="179"/>
      <c r="L14" s="179"/>
      <c r="M14" s="179"/>
      <c r="N14" s="179"/>
      <c r="O14" s="179"/>
      <c r="P14" s="196"/>
    </row>
    <row r="15" spans="1:16" s="92" customFormat="1" ht="16.5" customHeight="1">
      <c r="A15" s="176"/>
      <c r="B15" s="191"/>
      <c r="C15" s="328"/>
      <c r="D15" s="328"/>
      <c r="E15" s="328"/>
      <c r="F15" s="334" t="str">
        <f t="shared" si="1"/>
        <v/>
      </c>
      <c r="G15" s="179"/>
      <c r="H15" s="179"/>
      <c r="I15" s="179"/>
      <c r="J15" s="179"/>
      <c r="K15" s="179"/>
      <c r="L15" s="179"/>
      <c r="M15" s="179"/>
      <c r="N15" s="179"/>
      <c r="O15" s="179"/>
      <c r="P15" s="196"/>
    </row>
    <row r="16" spans="1:16" s="92" customFormat="1" ht="16.5" customHeight="1">
      <c r="A16" s="176"/>
      <c r="B16" s="191"/>
      <c r="C16" s="328"/>
      <c r="D16" s="328"/>
      <c r="E16" s="328"/>
      <c r="F16" s="334" t="str">
        <f t="shared" si="1"/>
        <v/>
      </c>
      <c r="G16" s="179"/>
      <c r="H16" s="179"/>
      <c r="I16" s="179"/>
      <c r="J16" s="179"/>
      <c r="K16" s="179"/>
      <c r="L16" s="179"/>
      <c r="M16" s="179"/>
      <c r="N16" s="179"/>
      <c r="O16" s="179"/>
      <c r="P16" s="196"/>
    </row>
    <row r="17" spans="1:16" s="92" customFormat="1" ht="16.5" customHeight="1">
      <c r="A17" s="176"/>
      <c r="B17" s="191"/>
      <c r="C17" s="328"/>
      <c r="D17" s="328"/>
      <c r="E17" s="328"/>
      <c r="F17" s="334" t="str">
        <f t="shared" si="1"/>
        <v/>
      </c>
      <c r="G17" s="179"/>
      <c r="H17" s="179"/>
      <c r="I17" s="179"/>
      <c r="J17" s="179"/>
      <c r="K17" s="179"/>
      <c r="L17" s="179"/>
      <c r="M17" s="179"/>
      <c r="N17" s="179"/>
      <c r="O17" s="179"/>
      <c r="P17" s="196"/>
    </row>
    <row r="18" spans="1:16" s="92" customFormat="1" ht="16.5" customHeight="1">
      <c r="A18" s="176"/>
      <c r="B18" s="191"/>
      <c r="C18" s="328"/>
      <c r="D18" s="328"/>
      <c r="E18" s="328"/>
      <c r="F18" s="334" t="str">
        <f t="shared" si="1"/>
        <v/>
      </c>
      <c r="G18" s="179"/>
      <c r="H18" s="179"/>
      <c r="I18" s="179"/>
      <c r="J18" s="179"/>
      <c r="K18" s="179"/>
      <c r="L18" s="179"/>
      <c r="M18" s="179"/>
      <c r="N18" s="179"/>
      <c r="O18" s="179"/>
      <c r="P18" s="196"/>
    </row>
    <row r="19" spans="1:16" s="92" customFormat="1" ht="16.5" customHeight="1">
      <c r="A19" s="176"/>
      <c r="B19" s="191"/>
      <c r="C19" s="328"/>
      <c r="D19" s="328"/>
      <c r="E19" s="328"/>
      <c r="F19" s="334" t="str">
        <f t="shared" si="1"/>
        <v/>
      </c>
      <c r="G19" s="179"/>
      <c r="H19" s="179"/>
      <c r="I19" s="179"/>
      <c r="J19" s="179"/>
      <c r="K19" s="179"/>
      <c r="L19" s="179"/>
      <c r="M19" s="179"/>
      <c r="N19" s="179"/>
      <c r="O19" s="179"/>
      <c r="P19" s="196"/>
    </row>
    <row r="20" spans="1:16" s="92" customFormat="1" ht="16.5" customHeight="1">
      <c r="A20" s="176"/>
      <c r="B20" s="191"/>
      <c r="C20" s="328"/>
      <c r="D20" s="328"/>
      <c r="E20" s="328"/>
      <c r="F20" s="334" t="str">
        <f t="shared" si="1"/>
        <v/>
      </c>
      <c r="G20" s="179"/>
      <c r="H20" s="179"/>
      <c r="I20" s="179"/>
      <c r="J20" s="179"/>
      <c r="K20" s="179"/>
      <c r="L20" s="179"/>
      <c r="M20" s="179"/>
      <c r="N20" s="179"/>
      <c r="O20" s="179"/>
      <c r="P20" s="196"/>
    </row>
    <row r="21" spans="1:16" s="92" customFormat="1" ht="16.5" customHeight="1">
      <c r="A21" s="176"/>
      <c r="B21" s="191"/>
      <c r="C21" s="328"/>
      <c r="D21" s="328"/>
      <c r="E21" s="328"/>
      <c r="F21" s="334" t="str">
        <f t="shared" si="1"/>
        <v/>
      </c>
      <c r="G21" s="179"/>
      <c r="H21" s="179"/>
      <c r="I21" s="179"/>
      <c r="J21" s="179"/>
      <c r="K21" s="179"/>
      <c r="L21" s="179"/>
      <c r="M21" s="179"/>
      <c r="N21" s="179"/>
      <c r="O21" s="179"/>
      <c r="P21" s="196"/>
    </row>
    <row r="22" spans="1:16" s="92" customFormat="1" ht="16.5" customHeight="1">
      <c r="A22" s="176"/>
      <c r="B22" s="191"/>
      <c r="C22" s="328"/>
      <c r="D22" s="328"/>
      <c r="E22" s="328"/>
      <c r="F22" s="334" t="str">
        <f t="shared" si="1"/>
        <v/>
      </c>
      <c r="G22" s="179"/>
      <c r="H22" s="179"/>
      <c r="I22" s="179"/>
      <c r="J22" s="179"/>
      <c r="K22" s="179"/>
      <c r="L22" s="179"/>
      <c r="M22" s="179"/>
      <c r="N22" s="179"/>
      <c r="O22" s="179"/>
      <c r="P22" s="196"/>
    </row>
    <row r="23" spans="1:16" s="92" customFormat="1" ht="16.5" customHeight="1">
      <c r="A23" s="176"/>
      <c r="B23" s="191"/>
      <c r="C23" s="328"/>
      <c r="D23" s="328"/>
      <c r="E23" s="328"/>
      <c r="F23" s="334" t="str">
        <f t="shared" si="1"/>
        <v/>
      </c>
      <c r="G23" s="179"/>
      <c r="H23" s="179"/>
      <c r="I23" s="179"/>
      <c r="J23" s="179"/>
      <c r="K23" s="179"/>
      <c r="L23" s="179"/>
      <c r="M23" s="179"/>
      <c r="N23" s="179"/>
      <c r="O23" s="179"/>
      <c r="P23" s="196"/>
    </row>
    <row r="24" spans="1:16" s="92" customFormat="1" ht="16.5" customHeight="1">
      <c r="A24" s="176"/>
      <c r="B24" s="191"/>
      <c r="C24" s="328"/>
      <c r="D24" s="328"/>
      <c r="E24" s="328"/>
      <c r="F24" s="334" t="str">
        <f t="shared" si="1"/>
        <v/>
      </c>
      <c r="G24" s="179"/>
      <c r="H24" s="179"/>
      <c r="I24" s="179"/>
      <c r="J24" s="179"/>
      <c r="K24" s="179"/>
      <c r="L24" s="179"/>
      <c r="M24" s="179"/>
      <c r="N24" s="179"/>
      <c r="O24" s="179"/>
      <c r="P24" s="196"/>
    </row>
    <row r="25" spans="1:16" s="92" customFormat="1" ht="16.5" customHeight="1">
      <c r="A25" s="209"/>
      <c r="B25" s="211"/>
      <c r="C25" s="328"/>
      <c r="D25" s="328"/>
      <c r="E25" s="328"/>
      <c r="F25" s="334" t="str">
        <f t="shared" si="1"/>
        <v/>
      </c>
      <c r="G25" s="179"/>
      <c r="H25" s="179"/>
      <c r="I25" s="179"/>
      <c r="J25" s="179"/>
      <c r="K25" s="179"/>
      <c r="L25" s="179"/>
      <c r="M25" s="179"/>
      <c r="N25" s="179"/>
      <c r="O25" s="179"/>
      <c r="P25" s="196"/>
    </row>
    <row r="26" spans="1:16" s="92" customFormat="1" ht="16.5" customHeight="1">
      <c r="A26" s="209"/>
      <c r="B26" s="211"/>
      <c r="C26" s="328"/>
      <c r="D26" s="328"/>
      <c r="E26" s="328"/>
      <c r="F26" s="334" t="str">
        <f t="shared" si="1"/>
        <v/>
      </c>
      <c r="G26" s="179"/>
      <c r="H26" s="179"/>
      <c r="I26" s="179"/>
      <c r="J26" s="179"/>
      <c r="K26" s="179"/>
      <c r="L26" s="179"/>
      <c r="M26" s="179"/>
      <c r="N26" s="179"/>
      <c r="O26" s="179"/>
      <c r="P26" s="196"/>
    </row>
    <row r="27" spans="1:16" s="92" customFormat="1" ht="16.5" customHeight="1">
      <c r="A27" s="522" t="s">
        <v>253</v>
      </c>
      <c r="B27" s="523"/>
      <c r="C27" s="328">
        <f>ROUND(SUM(C6:C26),2)</f>
        <v>0</v>
      </c>
      <c r="D27" s="328">
        <f>ROUND(SUM(D6:D26),2)</f>
        <v>0</v>
      </c>
      <c r="E27" s="328">
        <f>D27-C27</f>
        <v>0</v>
      </c>
      <c r="F27" s="334" t="str">
        <f t="shared" si="1"/>
        <v/>
      </c>
      <c r="G27" s="179"/>
      <c r="H27" s="179"/>
      <c r="I27" s="179"/>
      <c r="J27" s="179"/>
      <c r="K27" s="179"/>
      <c r="L27" s="179"/>
      <c r="M27" s="179"/>
      <c r="N27" s="179"/>
      <c r="O27" s="179"/>
      <c r="P27" s="196"/>
    </row>
    <row r="28" spans="1:16" s="92" customFormat="1" ht="15.75" customHeight="1">
      <c r="A28" s="195"/>
      <c r="B28" s="179"/>
      <c r="C28" s="179"/>
      <c r="D28" s="289"/>
      <c r="E28" s="290"/>
      <c r="F28" s="327" t="s">
        <v>810</v>
      </c>
      <c r="G28" s="179"/>
      <c r="H28" s="179"/>
      <c r="I28" s="179"/>
      <c r="J28" s="179"/>
      <c r="K28" s="179"/>
      <c r="L28" s="179"/>
      <c r="M28" s="179"/>
      <c r="N28" s="179"/>
      <c r="O28" s="179"/>
      <c r="P28" s="196"/>
    </row>
    <row r="29" spans="1:16" ht="15.75" customHeight="1">
      <c r="A29" s="195"/>
      <c r="B29" s="179"/>
      <c r="C29" s="179"/>
      <c r="D29" s="179"/>
      <c r="E29" s="179"/>
      <c r="F29" s="179"/>
      <c r="G29" s="179"/>
      <c r="H29" s="179"/>
      <c r="I29" s="179"/>
      <c r="J29" s="179"/>
      <c r="K29" s="179"/>
      <c r="L29" s="179"/>
      <c r="M29" s="179"/>
      <c r="N29" s="179"/>
      <c r="O29" s="179"/>
      <c r="P29" s="186"/>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87"/>
      <c r="B71" s="187"/>
      <c r="C71" s="187"/>
      <c r="D71" s="187"/>
      <c r="E71" s="187"/>
      <c r="F71" s="187"/>
      <c r="G71" s="187"/>
      <c r="H71" s="187"/>
      <c r="I71" s="187"/>
      <c r="J71" s="187"/>
      <c r="K71" s="187"/>
      <c r="L71" s="187"/>
      <c r="M71" s="187"/>
      <c r="N71" s="187"/>
      <c r="O71" s="187"/>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02"/>
      <c r="B76" s="102"/>
      <c r="C76" s="102"/>
      <c r="D76" s="102"/>
      <c r="E76" s="102"/>
      <c r="F76" s="102"/>
      <c r="G76" s="102"/>
      <c r="H76" s="102"/>
      <c r="I76" s="102"/>
      <c r="J76" s="102"/>
      <c r="K76" s="102"/>
      <c r="L76" s="102"/>
      <c r="M76" s="102"/>
      <c r="N76" s="102"/>
      <c r="O76" s="102"/>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sheetData>
  <mergeCells count="4">
    <mergeCell ref="A1:F1"/>
    <mergeCell ref="A2:F2"/>
    <mergeCell ref="A4:C4"/>
    <mergeCell ref="A27:B27"/>
  </mergeCells>
  <phoneticPr fontId="8" type="noConversion"/>
  <printOptions horizontalCentered="1"/>
  <pageMargins left="0.59055118110236227" right="0.59055118110236227" top="0.86614173228346458" bottom="0.86614173228346458" header="0.47244094488188981" footer="0.47244094488188981"/>
  <pageSetup paperSize="9" fitToHeight="0" orientation="landscape" blackAndWhite="1" horizontalDpi="4294967292" r:id="rId1"/>
  <headerFooter scaleWithDoc="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A1:P87"/>
  <sheetViews>
    <sheetView view="pageBreakPreview" zoomScaleNormal="100" zoomScaleSheetLayoutView="100" workbookViewId="0">
      <selection activeCell="M13" sqref="M13"/>
    </sheetView>
  </sheetViews>
  <sheetFormatPr defaultColWidth="9" defaultRowHeight="15.75" customHeight="1"/>
  <cols>
    <col min="1" max="1" width="5.5" style="2" customWidth="1"/>
    <col min="2" max="2" width="30.125" style="2" customWidth="1"/>
    <col min="3" max="3" width="14.625" style="2" customWidth="1"/>
    <col min="4" max="4" width="14.25" style="2" customWidth="1"/>
    <col min="5" max="5" width="12.125" style="2" customWidth="1"/>
    <col min="6" max="6" width="8.25" style="2" customWidth="1"/>
    <col min="7" max="7" width="10" style="2" hidden="1" customWidth="1"/>
    <col min="8" max="8" width="17.375" style="2" customWidth="1"/>
    <col min="9" max="9" width="13.125" style="2" hidden="1" customWidth="1"/>
    <col min="10" max="10" width="16.625" style="2" customWidth="1"/>
    <col min="11" max="11" width="10.625" style="2" customWidth="1"/>
    <col min="12" max="16384" width="9" style="2"/>
  </cols>
  <sheetData>
    <row r="1" spans="1:16" s="15" customFormat="1" ht="30" customHeight="1">
      <c r="A1" s="519" t="s">
        <v>167</v>
      </c>
      <c r="B1" s="519"/>
      <c r="C1" s="519"/>
      <c r="D1" s="519"/>
      <c r="E1" s="519"/>
      <c r="F1" s="519"/>
      <c r="G1" s="519"/>
      <c r="H1" s="519"/>
      <c r="I1" s="519"/>
      <c r="J1" s="519"/>
      <c r="K1" s="519"/>
    </row>
    <row r="2" spans="1:16" s="102" customFormat="1" ht="16.5" customHeight="1">
      <c r="A2" s="518" t="str">
        <f>公用信息!A8</f>
        <v>评估基准日：2018年11月30日</v>
      </c>
      <c r="B2" s="518"/>
      <c r="C2" s="518"/>
      <c r="D2" s="518"/>
      <c r="E2" s="518"/>
      <c r="F2" s="518"/>
      <c r="G2" s="518"/>
      <c r="H2" s="537"/>
      <c r="I2" s="537"/>
      <c r="J2" s="537"/>
      <c r="K2" s="537"/>
      <c r="L2" s="90"/>
      <c r="M2" s="90"/>
      <c r="N2" s="90"/>
      <c r="O2" s="90"/>
    </row>
    <row r="3" spans="1:16" s="102" customFormat="1" ht="16.5" customHeight="1">
      <c r="A3" s="91"/>
      <c r="B3" s="91"/>
      <c r="C3" s="91"/>
      <c r="D3" s="91"/>
      <c r="E3" s="91"/>
      <c r="F3" s="91"/>
      <c r="G3" s="91"/>
      <c r="H3" s="157"/>
      <c r="I3" s="157"/>
      <c r="J3" s="157"/>
      <c r="K3" s="155" t="s">
        <v>620</v>
      </c>
      <c r="L3" s="90"/>
      <c r="M3" s="90"/>
      <c r="N3" s="90"/>
      <c r="O3" s="90"/>
    </row>
    <row r="4" spans="1:16" s="102" customFormat="1" ht="16.5" customHeight="1">
      <c r="A4" s="540" t="str">
        <f>公用信息!A5</f>
        <v>被评估单位：中国劳动关系学院</v>
      </c>
      <c r="B4" s="540"/>
      <c r="C4" s="540"/>
      <c r="D4" s="540"/>
      <c r="E4" s="540"/>
      <c r="F4" s="90"/>
      <c r="G4" s="90"/>
      <c r="H4" s="90"/>
      <c r="I4" s="90"/>
      <c r="J4" s="90"/>
      <c r="K4" s="156" t="s">
        <v>291</v>
      </c>
      <c r="L4" s="90"/>
      <c r="M4" s="90"/>
      <c r="N4" s="90"/>
      <c r="O4" s="90"/>
    </row>
    <row r="5" spans="1:16" s="118" customFormat="1" ht="16.5" customHeight="1">
      <c r="A5" s="176" t="s">
        <v>36</v>
      </c>
      <c r="B5" s="176" t="s">
        <v>351</v>
      </c>
      <c r="C5" s="176" t="s">
        <v>50</v>
      </c>
      <c r="D5" s="176" t="s">
        <v>349</v>
      </c>
      <c r="E5" s="176" t="s">
        <v>830</v>
      </c>
      <c r="F5" s="176" t="s">
        <v>352</v>
      </c>
      <c r="G5" s="176" t="s">
        <v>353</v>
      </c>
      <c r="H5" s="192" t="s">
        <v>51</v>
      </c>
      <c r="I5" s="176" t="s">
        <v>354</v>
      </c>
      <c r="J5" s="176" t="s">
        <v>52</v>
      </c>
      <c r="K5" s="176" t="s">
        <v>331</v>
      </c>
      <c r="L5" s="245"/>
      <c r="M5" s="245"/>
      <c r="N5" s="245"/>
      <c r="O5" s="245"/>
      <c r="P5" s="246"/>
    </row>
    <row r="6" spans="1:16" s="102" customFormat="1" ht="16.5" customHeight="1">
      <c r="A6" s="176"/>
      <c r="B6" s="188"/>
      <c r="C6" s="189"/>
      <c r="D6" s="189"/>
      <c r="E6" s="189"/>
      <c r="F6" s="176"/>
      <c r="G6" s="178"/>
      <c r="H6" s="328"/>
      <c r="I6" s="328"/>
      <c r="J6" s="328"/>
      <c r="K6" s="191"/>
      <c r="L6" s="179"/>
      <c r="M6" s="179"/>
      <c r="N6" s="179"/>
      <c r="O6" s="179"/>
      <c r="P6" s="187"/>
    </row>
    <row r="7" spans="1:16" s="102" customFormat="1" ht="16.5" customHeight="1">
      <c r="A7" s="176"/>
      <c r="B7" s="188"/>
      <c r="C7" s="189"/>
      <c r="D7" s="189"/>
      <c r="E7" s="176"/>
      <c r="F7" s="176"/>
      <c r="G7" s="178"/>
      <c r="H7" s="329"/>
      <c r="I7" s="328"/>
      <c r="J7" s="328"/>
      <c r="K7" s="191"/>
      <c r="L7" s="179"/>
      <c r="M7" s="179"/>
      <c r="N7" s="179"/>
      <c r="O7" s="179"/>
      <c r="P7" s="187"/>
    </row>
    <row r="8" spans="1:16" s="102" customFormat="1" ht="16.5" customHeight="1">
      <c r="A8" s="176"/>
      <c r="B8" s="188"/>
      <c r="C8" s="189"/>
      <c r="D8" s="189"/>
      <c r="E8" s="176"/>
      <c r="F8" s="176"/>
      <c r="G8" s="178"/>
      <c r="H8" s="329"/>
      <c r="I8" s="328"/>
      <c r="J8" s="328"/>
      <c r="K8" s="191"/>
      <c r="L8" s="179"/>
      <c r="M8" s="179"/>
      <c r="N8" s="179"/>
      <c r="O8" s="179"/>
      <c r="P8" s="187"/>
    </row>
    <row r="9" spans="1:16" s="102" customFormat="1" ht="16.5" customHeight="1">
      <c r="A9" s="298"/>
      <c r="B9" s="188"/>
      <c r="C9" s="189"/>
      <c r="D9" s="189"/>
      <c r="E9" s="298"/>
      <c r="F9" s="298"/>
      <c r="G9" s="178"/>
      <c r="H9" s="329"/>
      <c r="I9" s="328"/>
      <c r="J9" s="328"/>
      <c r="K9" s="191"/>
      <c r="L9" s="179"/>
      <c r="M9" s="179"/>
      <c r="N9" s="179"/>
      <c r="O9" s="179"/>
      <c r="P9" s="187"/>
    </row>
    <row r="10" spans="1:16" s="102" customFormat="1" ht="16.5" customHeight="1">
      <c r="A10" s="298"/>
      <c r="B10" s="188"/>
      <c r="C10" s="189"/>
      <c r="D10" s="189"/>
      <c r="E10" s="298"/>
      <c r="F10" s="298"/>
      <c r="G10" s="178"/>
      <c r="H10" s="329"/>
      <c r="I10" s="328"/>
      <c r="J10" s="328"/>
      <c r="K10" s="191"/>
      <c r="L10" s="179"/>
      <c r="M10" s="179"/>
      <c r="N10" s="179"/>
      <c r="O10" s="179"/>
      <c r="P10" s="187"/>
    </row>
    <row r="11" spans="1:16" s="102" customFormat="1" ht="16.5" customHeight="1">
      <c r="A11" s="176"/>
      <c r="B11" s="188"/>
      <c r="C11" s="189"/>
      <c r="D11" s="189"/>
      <c r="E11" s="176"/>
      <c r="F11" s="176"/>
      <c r="G11" s="178"/>
      <c r="H11" s="329"/>
      <c r="I11" s="328"/>
      <c r="J11" s="328"/>
      <c r="K11" s="191"/>
      <c r="L11" s="179"/>
      <c r="M11" s="179"/>
      <c r="N11" s="179"/>
      <c r="O11" s="179"/>
      <c r="P11" s="187"/>
    </row>
    <row r="12" spans="1:16" s="102" customFormat="1" ht="16.5" customHeight="1">
      <c r="A12" s="176"/>
      <c r="B12" s="188"/>
      <c r="C12" s="189"/>
      <c r="D12" s="189"/>
      <c r="E12" s="176"/>
      <c r="F12" s="176"/>
      <c r="G12" s="178"/>
      <c r="H12" s="329"/>
      <c r="I12" s="328"/>
      <c r="J12" s="328"/>
      <c r="K12" s="191"/>
      <c r="L12" s="179"/>
      <c r="M12" s="179"/>
      <c r="N12" s="179"/>
      <c r="O12" s="179"/>
      <c r="P12" s="187"/>
    </row>
    <row r="13" spans="1:16" s="102" customFormat="1" ht="16.5" customHeight="1">
      <c r="A13" s="176"/>
      <c r="B13" s="188"/>
      <c r="C13" s="189"/>
      <c r="D13" s="189"/>
      <c r="E13" s="176"/>
      <c r="F13" s="176"/>
      <c r="G13" s="178"/>
      <c r="H13" s="329"/>
      <c r="I13" s="328"/>
      <c r="J13" s="328"/>
      <c r="K13" s="191"/>
      <c r="L13" s="179"/>
      <c r="M13" s="179"/>
      <c r="N13" s="179"/>
      <c r="O13" s="179"/>
      <c r="P13" s="187"/>
    </row>
    <row r="14" spans="1:16" s="102" customFormat="1" ht="16.5" customHeight="1">
      <c r="A14" s="176"/>
      <c r="B14" s="188"/>
      <c r="C14" s="189"/>
      <c r="D14" s="189"/>
      <c r="E14" s="176"/>
      <c r="F14" s="176"/>
      <c r="G14" s="178"/>
      <c r="H14" s="329"/>
      <c r="I14" s="328"/>
      <c r="J14" s="328"/>
      <c r="K14" s="191"/>
      <c r="L14" s="179"/>
      <c r="M14" s="179"/>
      <c r="N14" s="179"/>
      <c r="O14" s="179"/>
      <c r="P14" s="187"/>
    </row>
    <row r="15" spans="1:16" s="102" customFormat="1" ht="16.5" customHeight="1">
      <c r="A15" s="176"/>
      <c r="B15" s="188"/>
      <c r="C15" s="189"/>
      <c r="D15" s="189"/>
      <c r="E15" s="176"/>
      <c r="F15" s="176"/>
      <c r="G15" s="178"/>
      <c r="H15" s="329"/>
      <c r="I15" s="328"/>
      <c r="J15" s="328"/>
      <c r="K15" s="191"/>
      <c r="L15" s="179"/>
      <c r="M15" s="179"/>
      <c r="N15" s="179"/>
      <c r="O15" s="179"/>
      <c r="P15" s="187"/>
    </row>
    <row r="16" spans="1:16" s="102" customFormat="1" ht="16.5" customHeight="1">
      <c r="A16" s="176"/>
      <c r="B16" s="188"/>
      <c r="C16" s="189"/>
      <c r="D16" s="189"/>
      <c r="E16" s="176"/>
      <c r="F16" s="176"/>
      <c r="G16" s="178"/>
      <c r="H16" s="329"/>
      <c r="I16" s="328"/>
      <c r="J16" s="328"/>
      <c r="K16" s="191"/>
      <c r="L16" s="179"/>
      <c r="M16" s="179"/>
      <c r="N16" s="179"/>
      <c r="O16" s="179"/>
      <c r="P16" s="187"/>
    </row>
    <row r="17" spans="1:16" s="102" customFormat="1" ht="16.5" customHeight="1">
      <c r="A17" s="176"/>
      <c r="B17" s="188"/>
      <c r="C17" s="189"/>
      <c r="D17" s="189"/>
      <c r="E17" s="176"/>
      <c r="F17" s="176"/>
      <c r="G17" s="178"/>
      <c r="H17" s="329"/>
      <c r="I17" s="328"/>
      <c r="J17" s="328"/>
      <c r="K17" s="191"/>
      <c r="L17" s="179"/>
      <c r="M17" s="179"/>
      <c r="N17" s="179"/>
      <c r="O17" s="179"/>
      <c r="P17" s="187"/>
    </row>
    <row r="18" spans="1:16" s="102" customFormat="1" ht="16.5" customHeight="1">
      <c r="A18" s="176"/>
      <c r="B18" s="188"/>
      <c r="C18" s="189"/>
      <c r="D18" s="189"/>
      <c r="E18" s="176"/>
      <c r="F18" s="176"/>
      <c r="G18" s="178"/>
      <c r="H18" s="329"/>
      <c r="I18" s="328"/>
      <c r="J18" s="328"/>
      <c r="K18" s="191"/>
      <c r="L18" s="179"/>
      <c r="M18" s="179"/>
      <c r="N18" s="179"/>
      <c r="O18" s="179"/>
      <c r="P18" s="187"/>
    </row>
    <row r="19" spans="1:16" s="102" customFormat="1" ht="16.5" customHeight="1">
      <c r="A19" s="176"/>
      <c r="B19" s="188"/>
      <c r="C19" s="189"/>
      <c r="D19" s="189"/>
      <c r="E19" s="176"/>
      <c r="F19" s="176"/>
      <c r="G19" s="178"/>
      <c r="H19" s="329"/>
      <c r="I19" s="328"/>
      <c r="J19" s="328"/>
      <c r="K19" s="191"/>
      <c r="L19" s="179"/>
      <c r="M19" s="179"/>
      <c r="N19" s="179"/>
      <c r="O19" s="179"/>
      <c r="P19" s="187"/>
    </row>
    <row r="20" spans="1:16" s="102" customFormat="1" ht="16.5" customHeight="1">
      <c r="A20" s="176"/>
      <c r="B20" s="188"/>
      <c r="C20" s="189"/>
      <c r="D20" s="189"/>
      <c r="E20" s="176"/>
      <c r="F20" s="176"/>
      <c r="G20" s="178"/>
      <c r="H20" s="329"/>
      <c r="I20" s="328"/>
      <c r="J20" s="328"/>
      <c r="K20" s="191"/>
      <c r="L20" s="179"/>
      <c r="M20" s="179"/>
      <c r="N20" s="179"/>
      <c r="O20" s="179"/>
      <c r="P20" s="187"/>
    </row>
    <row r="21" spans="1:16" s="102" customFormat="1" ht="16.5" customHeight="1">
      <c r="A21" s="176"/>
      <c r="B21" s="188"/>
      <c r="C21" s="189"/>
      <c r="D21" s="189"/>
      <c r="E21" s="176"/>
      <c r="F21" s="176"/>
      <c r="G21" s="178"/>
      <c r="H21" s="329"/>
      <c r="I21" s="328"/>
      <c r="J21" s="328"/>
      <c r="K21" s="191"/>
      <c r="L21" s="179"/>
      <c r="M21" s="179"/>
      <c r="N21" s="179"/>
      <c r="O21" s="179"/>
      <c r="P21" s="187"/>
    </row>
    <row r="22" spans="1:16" s="102" customFormat="1" ht="16.5" customHeight="1">
      <c r="A22" s="176"/>
      <c r="B22" s="188"/>
      <c r="C22" s="189"/>
      <c r="D22" s="189"/>
      <c r="E22" s="176"/>
      <c r="F22" s="176"/>
      <c r="G22" s="178"/>
      <c r="H22" s="329"/>
      <c r="I22" s="328"/>
      <c r="J22" s="328"/>
      <c r="K22" s="191"/>
      <c r="L22" s="179"/>
      <c r="M22" s="179"/>
      <c r="N22" s="179"/>
      <c r="O22" s="179"/>
      <c r="P22" s="187"/>
    </row>
    <row r="23" spans="1:16" s="102" customFormat="1" ht="16.5" customHeight="1">
      <c r="A23" s="176"/>
      <c r="B23" s="188"/>
      <c r="C23" s="189"/>
      <c r="D23" s="189"/>
      <c r="E23" s="176"/>
      <c r="F23" s="176"/>
      <c r="G23" s="178"/>
      <c r="H23" s="329"/>
      <c r="I23" s="328"/>
      <c r="J23" s="328"/>
      <c r="K23" s="191"/>
      <c r="L23" s="179"/>
      <c r="M23" s="179"/>
      <c r="N23" s="179"/>
      <c r="O23" s="179"/>
      <c r="P23" s="187"/>
    </row>
    <row r="24" spans="1:16" s="102" customFormat="1" ht="16.5" customHeight="1">
      <c r="A24" s="176"/>
      <c r="B24" s="188"/>
      <c r="C24" s="189"/>
      <c r="D24" s="189"/>
      <c r="E24" s="176"/>
      <c r="F24" s="176"/>
      <c r="G24" s="178"/>
      <c r="H24" s="329"/>
      <c r="I24" s="328"/>
      <c r="J24" s="328"/>
      <c r="K24" s="191"/>
      <c r="L24" s="179"/>
      <c r="M24" s="179"/>
      <c r="N24" s="179"/>
      <c r="O24" s="179"/>
      <c r="P24" s="187"/>
    </row>
    <row r="25" spans="1:16" s="102" customFormat="1" ht="16.5" customHeight="1">
      <c r="A25" s="176"/>
      <c r="B25" s="188"/>
      <c r="C25" s="189"/>
      <c r="D25" s="189"/>
      <c r="E25" s="176"/>
      <c r="F25" s="176"/>
      <c r="G25" s="178"/>
      <c r="H25" s="329"/>
      <c r="I25" s="328"/>
      <c r="J25" s="328"/>
      <c r="K25" s="191"/>
      <c r="L25" s="179"/>
      <c r="M25" s="179"/>
      <c r="N25" s="179"/>
      <c r="O25" s="179"/>
      <c r="P25" s="187"/>
    </row>
    <row r="26" spans="1:16" s="102" customFormat="1" ht="16.5" customHeight="1">
      <c r="A26" s="176"/>
      <c r="B26" s="188"/>
      <c r="C26" s="189"/>
      <c r="D26" s="189"/>
      <c r="E26" s="176"/>
      <c r="F26" s="176"/>
      <c r="G26" s="178"/>
      <c r="H26" s="329"/>
      <c r="I26" s="328"/>
      <c r="J26" s="328"/>
      <c r="K26" s="191"/>
      <c r="L26" s="179"/>
      <c r="M26" s="179"/>
      <c r="N26" s="179"/>
      <c r="O26" s="179"/>
      <c r="P26" s="187"/>
    </row>
    <row r="27" spans="1:16" s="102" customFormat="1" ht="16.5" customHeight="1">
      <c r="A27" s="176"/>
      <c r="B27" s="188"/>
      <c r="C27" s="189"/>
      <c r="D27" s="189"/>
      <c r="E27" s="176"/>
      <c r="F27" s="176"/>
      <c r="G27" s="178"/>
      <c r="H27" s="329"/>
      <c r="I27" s="328"/>
      <c r="J27" s="328"/>
      <c r="K27" s="191"/>
      <c r="L27" s="179"/>
      <c r="M27" s="179"/>
      <c r="N27" s="179"/>
      <c r="O27" s="179"/>
      <c r="P27" s="187"/>
    </row>
    <row r="28" spans="1:16" s="102" customFormat="1" ht="16.5" customHeight="1">
      <c r="A28" s="176"/>
      <c r="B28" s="188"/>
      <c r="C28" s="189"/>
      <c r="D28" s="189"/>
      <c r="E28" s="176"/>
      <c r="F28" s="176"/>
      <c r="G28" s="178"/>
      <c r="H28" s="329"/>
      <c r="I28" s="328"/>
      <c r="J28" s="328"/>
      <c r="K28" s="191"/>
      <c r="L28" s="179"/>
      <c r="M28" s="179"/>
      <c r="N28" s="179"/>
      <c r="O28" s="179"/>
      <c r="P28" s="187"/>
    </row>
    <row r="29" spans="1:16" s="102" customFormat="1" ht="16.5" customHeight="1">
      <c r="A29" s="522" t="s">
        <v>334</v>
      </c>
      <c r="B29" s="523"/>
      <c r="C29" s="189"/>
      <c r="D29" s="189"/>
      <c r="E29" s="176"/>
      <c r="F29" s="176"/>
      <c r="G29" s="178"/>
      <c r="H29" s="329">
        <f>ROUND(SUM(H6:H28),2)</f>
        <v>0</v>
      </c>
      <c r="I29" s="329"/>
      <c r="J29" s="329">
        <f>ROUND(SUM(J6:J28),2)</f>
        <v>0</v>
      </c>
      <c r="K29" s="191"/>
      <c r="L29" s="179"/>
      <c r="M29" s="179"/>
      <c r="N29" s="179"/>
      <c r="O29" s="179"/>
      <c r="P29" s="187"/>
    </row>
    <row r="30" spans="1:16" ht="15.75" customHeight="1">
      <c r="A30" s="179"/>
      <c r="B30" s="179"/>
      <c r="C30" s="179"/>
      <c r="D30" s="179"/>
      <c r="E30" s="179"/>
      <c r="F30" s="179"/>
      <c r="G30" s="179"/>
      <c r="H30" s="179"/>
      <c r="I30" s="179"/>
      <c r="J30" s="179"/>
      <c r="K30" s="179"/>
      <c r="L30" s="179"/>
      <c r="M30" s="179"/>
      <c r="N30" s="179"/>
      <c r="O30" s="179"/>
      <c r="P30" s="186"/>
    </row>
    <row r="31" spans="1:16" ht="15.75" customHeight="1">
      <c r="A31" s="195"/>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4">
    <mergeCell ref="A1:K1"/>
    <mergeCell ref="A2:K2"/>
    <mergeCell ref="A29:B29"/>
    <mergeCell ref="A4:E4"/>
  </mergeCells>
  <phoneticPr fontId="8" type="noConversion"/>
  <printOptions horizontalCentered="1"/>
  <pageMargins left="0.59055118110236227" right="0.59055118110236227" top="0.86614173228346458" bottom="0.86614173228346458" header="0.47244094488188981" footer="0.59055118110236227"/>
  <pageSetup paperSize="9" scale="97"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tabColor rgb="FFFF0000"/>
    <pageSetUpPr fitToPage="1"/>
  </sheetPr>
  <dimension ref="A1:S88"/>
  <sheetViews>
    <sheetView showGridLines="0" view="pageBreakPreview" topLeftCell="A10" zoomScaleNormal="100" zoomScaleSheetLayoutView="100" workbookViewId="0">
      <selection activeCell="A12" sqref="A12:XFD13"/>
    </sheetView>
  </sheetViews>
  <sheetFormatPr defaultColWidth="8.75" defaultRowHeight="12.75"/>
  <cols>
    <col min="1" max="1" width="5.625" style="2" customWidth="1"/>
    <col min="2" max="2" width="25.75" style="2" customWidth="1"/>
    <col min="3" max="3" width="12" style="2" customWidth="1"/>
    <col min="4" max="5" width="11.625" style="2" customWidth="1"/>
    <col min="6" max="6" width="13" style="2" customWidth="1"/>
    <col min="7" max="8" width="16.25" style="2" customWidth="1"/>
    <col min="9" max="9" width="12.875" style="2" customWidth="1"/>
    <col min="10" max="16384" width="8.75" style="2"/>
  </cols>
  <sheetData>
    <row r="1" spans="1:16" s="15" customFormat="1" ht="21" customHeight="1">
      <c r="A1" s="551" t="s">
        <v>166</v>
      </c>
      <c r="B1" s="551"/>
      <c r="C1" s="551"/>
      <c r="D1" s="551"/>
      <c r="E1" s="551"/>
      <c r="F1" s="551"/>
      <c r="G1" s="551"/>
      <c r="H1" s="551"/>
      <c r="I1" s="551"/>
    </row>
    <row r="2" spans="1:16" ht="16.5" customHeight="1">
      <c r="A2" s="518" t="str">
        <f>公用信息!A8</f>
        <v>评估基准日：2018年11月30日</v>
      </c>
      <c r="B2" s="518"/>
      <c r="C2" s="518"/>
      <c r="D2" s="518"/>
      <c r="E2" s="518"/>
      <c r="F2" s="518"/>
      <c r="G2" s="518"/>
      <c r="H2" s="537"/>
      <c r="I2" s="537"/>
      <c r="J2" s="90"/>
      <c r="K2" s="90"/>
      <c r="L2" s="90"/>
      <c r="M2" s="90"/>
      <c r="N2" s="90"/>
      <c r="O2" s="90"/>
    </row>
    <row r="3" spans="1:16" ht="16.5" customHeight="1">
      <c r="A3" s="90"/>
      <c r="B3" s="91"/>
      <c r="C3" s="91"/>
      <c r="D3" s="91"/>
      <c r="E3" s="91"/>
      <c r="F3" s="91"/>
      <c r="G3" s="91"/>
      <c r="H3" s="157"/>
      <c r="I3" s="155" t="s">
        <v>346</v>
      </c>
      <c r="J3" s="90"/>
      <c r="K3" s="90"/>
      <c r="L3" s="90"/>
      <c r="M3" s="90"/>
      <c r="N3" s="90"/>
      <c r="O3" s="90"/>
    </row>
    <row r="4" spans="1:16" ht="16.5" customHeight="1">
      <c r="A4" s="540" t="str">
        <f>公用信息!A5</f>
        <v>被评估单位：中国劳动关系学院</v>
      </c>
      <c r="B4" s="540"/>
      <c r="C4" s="540"/>
      <c r="D4" s="540"/>
      <c r="E4" s="90"/>
      <c r="F4" s="90"/>
      <c r="G4" s="90"/>
      <c r="H4" s="90"/>
      <c r="I4" s="156" t="s">
        <v>291</v>
      </c>
      <c r="J4" s="90"/>
      <c r="K4" s="90"/>
      <c r="L4" s="90"/>
      <c r="M4" s="90"/>
      <c r="N4" s="90"/>
      <c r="O4" s="90"/>
    </row>
    <row r="5" spans="1:16" ht="16.5" customHeight="1">
      <c r="A5" s="176" t="s">
        <v>36</v>
      </c>
      <c r="B5" s="176" t="s">
        <v>347</v>
      </c>
      <c r="C5" s="176" t="s">
        <v>348</v>
      </c>
      <c r="D5" s="176" t="s">
        <v>50</v>
      </c>
      <c r="E5" s="176" t="s">
        <v>349</v>
      </c>
      <c r="F5" s="176" t="s">
        <v>350</v>
      </c>
      <c r="G5" s="192" t="s">
        <v>51</v>
      </c>
      <c r="H5" s="176" t="s">
        <v>52</v>
      </c>
      <c r="I5" s="176" t="s">
        <v>341</v>
      </c>
      <c r="J5" s="179"/>
      <c r="K5" s="179"/>
      <c r="L5" s="179"/>
      <c r="M5" s="179"/>
      <c r="N5" s="179"/>
      <c r="O5" s="179"/>
      <c r="P5" s="186"/>
    </row>
    <row r="6" spans="1:16" ht="16.5" customHeight="1">
      <c r="A6" s="176"/>
      <c r="B6" s="188"/>
      <c r="C6" s="176"/>
      <c r="D6" s="176"/>
      <c r="E6" s="176"/>
      <c r="F6" s="176"/>
      <c r="G6" s="329"/>
      <c r="H6" s="328"/>
      <c r="I6" s="191"/>
      <c r="J6" s="179"/>
      <c r="K6" s="179"/>
      <c r="L6" s="179"/>
      <c r="M6" s="179"/>
      <c r="N6" s="179"/>
      <c r="O6" s="179"/>
      <c r="P6" s="186"/>
    </row>
    <row r="7" spans="1:16" ht="16.5" customHeight="1">
      <c r="A7" s="176"/>
      <c r="B7" s="188"/>
      <c r="C7" s="176"/>
      <c r="D7" s="176"/>
      <c r="E7" s="176"/>
      <c r="F7" s="176"/>
      <c r="G7" s="329"/>
      <c r="H7" s="328"/>
      <c r="I7" s="191"/>
      <c r="J7" s="179"/>
      <c r="K7" s="179"/>
      <c r="L7" s="179"/>
      <c r="M7" s="179"/>
      <c r="N7" s="179"/>
      <c r="O7" s="179"/>
      <c r="P7" s="186"/>
    </row>
    <row r="8" spans="1:16" ht="16.5" customHeight="1">
      <c r="A8" s="176"/>
      <c r="B8" s="188"/>
      <c r="C8" s="176"/>
      <c r="D8" s="176"/>
      <c r="E8" s="176"/>
      <c r="F8" s="176"/>
      <c r="G8" s="329"/>
      <c r="H8" s="328"/>
      <c r="I8" s="191"/>
      <c r="J8" s="179"/>
      <c r="K8" s="179"/>
      <c r="L8" s="179"/>
      <c r="M8" s="179"/>
      <c r="N8" s="179"/>
      <c r="O8" s="179"/>
      <c r="P8" s="186"/>
    </row>
    <row r="9" spans="1:16" ht="16.5" customHeight="1">
      <c r="A9" s="176"/>
      <c r="B9" s="188"/>
      <c r="C9" s="176"/>
      <c r="D9" s="176"/>
      <c r="E9" s="176"/>
      <c r="F9" s="176"/>
      <c r="G9" s="329"/>
      <c r="H9" s="328"/>
      <c r="I9" s="191"/>
      <c r="J9" s="179"/>
      <c r="K9" s="179"/>
      <c r="L9" s="179"/>
      <c r="M9" s="179"/>
      <c r="N9" s="179"/>
      <c r="O9" s="179"/>
      <c r="P9" s="186"/>
    </row>
    <row r="10" spans="1:16" ht="16.5" customHeight="1">
      <c r="A10" s="176"/>
      <c r="B10" s="188"/>
      <c r="C10" s="176"/>
      <c r="D10" s="176"/>
      <c r="E10" s="176"/>
      <c r="F10" s="176"/>
      <c r="G10" s="329"/>
      <c r="H10" s="328"/>
      <c r="I10" s="191"/>
      <c r="J10" s="179"/>
      <c r="K10" s="179"/>
      <c r="L10" s="179"/>
      <c r="M10" s="179"/>
      <c r="N10" s="179"/>
      <c r="O10" s="179"/>
      <c r="P10" s="186"/>
    </row>
    <row r="11" spans="1:16" ht="16.5" customHeight="1">
      <c r="A11" s="176"/>
      <c r="B11" s="188"/>
      <c r="C11" s="176"/>
      <c r="D11" s="176"/>
      <c r="E11" s="176"/>
      <c r="F11" s="176"/>
      <c r="G11" s="329"/>
      <c r="H11" s="328"/>
      <c r="I11" s="191"/>
      <c r="J11" s="179"/>
      <c r="K11" s="179"/>
      <c r="L11" s="179"/>
      <c r="M11" s="179"/>
      <c r="N11" s="179"/>
      <c r="O11" s="179"/>
      <c r="P11" s="186"/>
    </row>
    <row r="12" spans="1:16" ht="16.5" customHeight="1">
      <c r="A12" s="298"/>
      <c r="B12" s="188"/>
      <c r="C12" s="298"/>
      <c r="D12" s="298"/>
      <c r="E12" s="298"/>
      <c r="F12" s="298"/>
      <c r="G12" s="329"/>
      <c r="H12" s="328"/>
      <c r="I12" s="191"/>
      <c r="J12" s="179"/>
      <c r="K12" s="179"/>
      <c r="L12" s="179"/>
      <c r="M12" s="179"/>
      <c r="N12" s="179"/>
      <c r="O12" s="179"/>
      <c r="P12" s="186"/>
    </row>
    <row r="13" spans="1:16" ht="16.5" customHeight="1">
      <c r="A13" s="298"/>
      <c r="B13" s="188"/>
      <c r="C13" s="298"/>
      <c r="D13" s="298"/>
      <c r="E13" s="298"/>
      <c r="F13" s="298"/>
      <c r="G13" s="329"/>
      <c r="H13" s="328"/>
      <c r="I13" s="191"/>
      <c r="J13" s="179"/>
      <c r="K13" s="179"/>
      <c r="L13" s="179"/>
      <c r="M13" s="179"/>
      <c r="N13" s="179"/>
      <c r="O13" s="179"/>
      <c r="P13" s="186"/>
    </row>
    <row r="14" spans="1:16" ht="16.5" customHeight="1">
      <c r="A14" s="176"/>
      <c r="B14" s="188"/>
      <c r="C14" s="176"/>
      <c r="D14" s="176"/>
      <c r="E14" s="176"/>
      <c r="F14" s="176"/>
      <c r="G14" s="329"/>
      <c r="H14" s="328"/>
      <c r="I14" s="191"/>
      <c r="J14" s="179"/>
      <c r="K14" s="179"/>
      <c r="L14" s="179"/>
      <c r="M14" s="179"/>
      <c r="N14" s="179"/>
      <c r="O14" s="179"/>
      <c r="P14" s="186"/>
    </row>
    <row r="15" spans="1:16" ht="16.5" customHeight="1">
      <c r="A15" s="176"/>
      <c r="B15" s="188"/>
      <c r="C15" s="176"/>
      <c r="D15" s="176"/>
      <c r="E15" s="176"/>
      <c r="F15" s="176"/>
      <c r="G15" s="329"/>
      <c r="H15" s="328"/>
      <c r="I15" s="191"/>
      <c r="J15" s="179"/>
      <c r="K15" s="179"/>
      <c r="L15" s="179"/>
      <c r="M15" s="179"/>
      <c r="N15" s="179"/>
      <c r="O15" s="179"/>
      <c r="P15" s="186"/>
    </row>
    <row r="16" spans="1:16" ht="16.5" customHeight="1">
      <c r="A16" s="176"/>
      <c r="B16" s="188"/>
      <c r="C16" s="176"/>
      <c r="D16" s="176"/>
      <c r="E16" s="176"/>
      <c r="F16" s="176"/>
      <c r="G16" s="329"/>
      <c r="H16" s="328"/>
      <c r="I16" s="191"/>
      <c r="J16" s="179"/>
      <c r="K16" s="179"/>
      <c r="L16" s="179"/>
      <c r="M16" s="179"/>
      <c r="N16" s="179"/>
      <c r="O16" s="179"/>
      <c r="P16" s="186"/>
    </row>
    <row r="17" spans="1:19" ht="16.5" customHeight="1">
      <c r="A17" s="176"/>
      <c r="B17" s="188"/>
      <c r="C17" s="176"/>
      <c r="D17" s="176"/>
      <c r="E17" s="176"/>
      <c r="F17" s="176"/>
      <c r="G17" s="329"/>
      <c r="H17" s="328"/>
      <c r="I17" s="191"/>
      <c r="J17" s="179"/>
      <c r="K17" s="179"/>
      <c r="L17" s="179"/>
      <c r="M17" s="179"/>
      <c r="N17" s="179"/>
      <c r="O17" s="179"/>
      <c r="P17" s="186"/>
    </row>
    <row r="18" spans="1:19" ht="16.5" customHeight="1">
      <c r="A18" s="176"/>
      <c r="B18" s="188"/>
      <c r="C18" s="176"/>
      <c r="D18" s="176"/>
      <c r="E18" s="176"/>
      <c r="F18" s="176"/>
      <c r="G18" s="329"/>
      <c r="H18" s="328"/>
      <c r="I18" s="191"/>
      <c r="J18" s="179"/>
      <c r="K18" s="179"/>
      <c r="L18" s="179"/>
      <c r="M18" s="179"/>
      <c r="N18" s="179"/>
      <c r="O18" s="179"/>
      <c r="P18" s="186"/>
    </row>
    <row r="19" spans="1:19" ht="16.5" customHeight="1">
      <c r="A19" s="176"/>
      <c r="B19" s="188"/>
      <c r="C19" s="176"/>
      <c r="D19" s="176"/>
      <c r="E19" s="176"/>
      <c r="F19" s="176"/>
      <c r="G19" s="329"/>
      <c r="H19" s="328"/>
      <c r="I19" s="191"/>
      <c r="J19" s="179"/>
      <c r="K19" s="179"/>
      <c r="L19" s="179"/>
      <c r="M19" s="179"/>
      <c r="N19" s="179"/>
      <c r="O19" s="179"/>
      <c r="P19" s="186"/>
    </row>
    <row r="20" spans="1:19" ht="16.5" customHeight="1">
      <c r="A20" s="176"/>
      <c r="B20" s="188"/>
      <c r="C20" s="176"/>
      <c r="D20" s="176"/>
      <c r="E20" s="176"/>
      <c r="F20" s="176"/>
      <c r="G20" s="329"/>
      <c r="H20" s="328"/>
      <c r="I20" s="191"/>
      <c r="J20" s="179"/>
      <c r="K20" s="179"/>
      <c r="L20" s="179"/>
      <c r="M20" s="179"/>
      <c r="N20" s="179"/>
      <c r="O20" s="179"/>
      <c r="P20" s="186"/>
    </row>
    <row r="21" spans="1:19" ht="16.5" customHeight="1">
      <c r="A21" s="176"/>
      <c r="B21" s="188"/>
      <c r="C21" s="176"/>
      <c r="D21" s="176"/>
      <c r="E21" s="176"/>
      <c r="F21" s="176"/>
      <c r="G21" s="329"/>
      <c r="H21" s="328"/>
      <c r="I21" s="191"/>
      <c r="J21" s="179"/>
      <c r="K21" s="179"/>
      <c r="L21" s="179"/>
      <c r="M21" s="179"/>
      <c r="N21" s="179"/>
      <c r="O21" s="179"/>
      <c r="P21" s="186"/>
    </row>
    <row r="22" spans="1:19" ht="16.5" customHeight="1">
      <c r="A22" s="176"/>
      <c r="B22" s="188"/>
      <c r="C22" s="176"/>
      <c r="D22" s="176"/>
      <c r="E22" s="176"/>
      <c r="F22" s="176"/>
      <c r="G22" s="329"/>
      <c r="H22" s="328"/>
      <c r="I22" s="191"/>
      <c r="J22" s="179"/>
      <c r="K22" s="179"/>
      <c r="L22" s="179"/>
      <c r="M22" s="179"/>
      <c r="N22" s="179"/>
      <c r="O22" s="179"/>
      <c r="P22" s="186"/>
    </row>
    <row r="23" spans="1:19" ht="16.5" customHeight="1">
      <c r="A23" s="176"/>
      <c r="B23" s="188"/>
      <c r="C23" s="176"/>
      <c r="D23" s="176"/>
      <c r="E23" s="176"/>
      <c r="F23" s="176"/>
      <c r="G23" s="329"/>
      <c r="H23" s="328"/>
      <c r="I23" s="191"/>
      <c r="J23" s="179"/>
      <c r="K23" s="179"/>
      <c r="L23" s="179"/>
      <c r="M23" s="179"/>
      <c r="N23" s="179"/>
      <c r="O23" s="179"/>
      <c r="P23" s="186"/>
    </row>
    <row r="24" spans="1:19" ht="16.5" customHeight="1">
      <c r="A24" s="176"/>
      <c r="B24" s="188"/>
      <c r="C24" s="176"/>
      <c r="D24" s="176"/>
      <c r="E24" s="176"/>
      <c r="F24" s="176"/>
      <c r="G24" s="329"/>
      <c r="H24" s="328"/>
      <c r="I24" s="191"/>
      <c r="J24" s="179"/>
      <c r="K24" s="179"/>
      <c r="L24" s="179"/>
      <c r="M24" s="179"/>
      <c r="N24" s="179"/>
      <c r="O24" s="179"/>
      <c r="P24" s="186"/>
    </row>
    <row r="25" spans="1:19" ht="16.5" customHeight="1">
      <c r="A25" s="176"/>
      <c r="B25" s="188"/>
      <c r="C25" s="176"/>
      <c r="D25" s="176"/>
      <c r="E25" s="176"/>
      <c r="F25" s="176"/>
      <c r="G25" s="329"/>
      <c r="H25" s="328"/>
      <c r="I25" s="191"/>
      <c r="J25" s="179"/>
      <c r="K25" s="179"/>
      <c r="L25" s="179"/>
      <c r="M25" s="179"/>
      <c r="N25" s="179"/>
      <c r="O25" s="179"/>
      <c r="P25" s="186"/>
    </row>
    <row r="26" spans="1:19" ht="16.5" customHeight="1">
      <c r="A26" s="176"/>
      <c r="B26" s="188"/>
      <c r="C26" s="176"/>
      <c r="D26" s="176"/>
      <c r="E26" s="176"/>
      <c r="F26" s="176"/>
      <c r="G26" s="329"/>
      <c r="H26" s="328"/>
      <c r="I26" s="191"/>
      <c r="J26" s="179"/>
      <c r="K26" s="179"/>
      <c r="L26" s="179"/>
      <c r="M26" s="179"/>
      <c r="N26" s="179"/>
      <c r="O26" s="179"/>
      <c r="P26" s="186"/>
    </row>
    <row r="27" spans="1:19" ht="16.5" customHeight="1">
      <c r="A27" s="176"/>
      <c r="B27" s="188"/>
      <c r="C27" s="176"/>
      <c r="D27" s="176"/>
      <c r="E27" s="176"/>
      <c r="F27" s="176"/>
      <c r="G27" s="329"/>
      <c r="H27" s="328"/>
      <c r="I27" s="191"/>
      <c r="J27" s="179"/>
      <c r="K27" s="179"/>
      <c r="L27" s="179"/>
      <c r="M27" s="179"/>
      <c r="N27" s="179"/>
      <c r="O27" s="179"/>
      <c r="P27" s="186"/>
    </row>
    <row r="28" spans="1:19" ht="16.5" customHeight="1">
      <c r="A28" s="176"/>
      <c r="B28" s="188"/>
      <c r="C28" s="176"/>
      <c r="D28" s="176"/>
      <c r="E28" s="176"/>
      <c r="F28" s="176"/>
      <c r="G28" s="329"/>
      <c r="H28" s="328"/>
      <c r="I28" s="191"/>
      <c r="J28" s="179"/>
      <c r="K28" s="179"/>
      <c r="L28" s="179"/>
      <c r="M28" s="179"/>
      <c r="N28" s="179"/>
      <c r="O28" s="179"/>
      <c r="P28" s="186"/>
    </row>
    <row r="29" spans="1:19" ht="16.5" customHeight="1">
      <c r="A29" s="546" t="s">
        <v>334</v>
      </c>
      <c r="B29" s="546"/>
      <c r="C29" s="546"/>
      <c r="D29" s="191"/>
      <c r="E29" s="176"/>
      <c r="F29" s="176"/>
      <c r="G29" s="328">
        <f>ROUND(SUM(G6:G28),2)</f>
        <v>0</v>
      </c>
      <c r="H29" s="328">
        <f>ROUND(SUM(H6:H28),2)</f>
        <v>0</v>
      </c>
      <c r="I29" s="204"/>
      <c r="J29" s="205"/>
      <c r="K29" s="205"/>
      <c r="L29" s="205"/>
      <c r="M29" s="205"/>
      <c r="N29" s="205"/>
      <c r="O29" s="205"/>
      <c r="P29" s="206"/>
      <c r="Q29" s="20"/>
      <c r="R29" s="20"/>
      <c r="S29" s="20"/>
    </row>
    <row r="30" spans="1:19" s="82" customFormat="1" ht="15.75" customHeight="1">
      <c r="A30" s="199"/>
      <c r="B30" s="199"/>
      <c r="C30" s="199"/>
      <c r="D30" s="199"/>
      <c r="E30" s="199"/>
      <c r="F30" s="199"/>
      <c r="G30" s="199"/>
      <c r="H30" s="199"/>
      <c r="I30" s="199"/>
      <c r="J30" s="199"/>
      <c r="K30" s="199"/>
      <c r="L30" s="199"/>
      <c r="M30" s="199"/>
      <c r="N30" s="199"/>
      <c r="O30" s="199"/>
      <c r="P30" s="207"/>
    </row>
    <row r="31" spans="1:19" s="82" customFormat="1" ht="15.75" customHeight="1">
      <c r="A31" s="198"/>
      <c r="B31" s="199"/>
      <c r="C31" s="199"/>
      <c r="D31" s="199"/>
      <c r="E31" s="199"/>
      <c r="F31" s="199"/>
      <c r="G31" s="199"/>
      <c r="H31" s="199"/>
      <c r="I31" s="199"/>
      <c r="J31" s="199"/>
      <c r="K31" s="199"/>
      <c r="L31" s="199"/>
      <c r="M31" s="199"/>
      <c r="N31" s="199"/>
      <c r="O31" s="199"/>
      <c r="P31" s="207"/>
    </row>
    <row r="32" spans="1:19" ht="15">
      <c r="A32" s="179"/>
      <c r="B32" s="179"/>
      <c r="C32" s="179"/>
      <c r="D32" s="179"/>
      <c r="E32" s="179"/>
      <c r="F32" s="179"/>
      <c r="G32" s="179"/>
      <c r="H32" s="179"/>
      <c r="I32" s="179"/>
      <c r="J32" s="179"/>
      <c r="K32" s="179"/>
      <c r="L32" s="179"/>
      <c r="M32" s="179"/>
      <c r="N32" s="179"/>
      <c r="O32" s="179"/>
      <c r="P32" s="186"/>
    </row>
    <row r="33" spans="1:16" ht="15">
      <c r="A33" s="179"/>
      <c r="B33" s="179"/>
      <c r="C33" s="179"/>
      <c r="D33" s="179"/>
      <c r="E33" s="179"/>
      <c r="F33" s="179"/>
      <c r="G33" s="179"/>
      <c r="H33" s="179"/>
      <c r="I33" s="179"/>
      <c r="J33" s="179"/>
      <c r="K33" s="179"/>
      <c r="L33" s="179"/>
      <c r="M33" s="179"/>
      <c r="N33" s="179"/>
      <c r="O33" s="179"/>
      <c r="P33" s="186"/>
    </row>
    <row r="34" spans="1:16" ht="15">
      <c r="A34" s="179"/>
      <c r="B34" s="179"/>
      <c r="C34" s="179"/>
      <c r="D34" s="179"/>
      <c r="E34" s="179"/>
      <c r="F34" s="179"/>
      <c r="G34" s="179"/>
      <c r="H34" s="179"/>
      <c r="I34" s="179"/>
      <c r="J34" s="179"/>
      <c r="K34" s="179"/>
      <c r="L34" s="179"/>
      <c r="M34" s="179"/>
      <c r="N34" s="179"/>
      <c r="O34" s="179"/>
      <c r="P34" s="186"/>
    </row>
    <row r="35" spans="1:16" ht="15">
      <c r="A35" s="179"/>
      <c r="B35" s="179"/>
      <c r="C35" s="179"/>
      <c r="D35" s="179"/>
      <c r="E35" s="179"/>
      <c r="F35" s="179"/>
      <c r="G35" s="179"/>
      <c r="H35" s="179"/>
      <c r="I35" s="179"/>
      <c r="J35" s="179"/>
      <c r="K35" s="179"/>
      <c r="L35" s="179"/>
      <c r="M35" s="179"/>
      <c r="N35" s="179"/>
      <c r="O35" s="179"/>
      <c r="P35" s="186"/>
    </row>
    <row r="36" spans="1:16" ht="15">
      <c r="A36" s="179"/>
      <c r="B36" s="179"/>
      <c r="C36" s="179"/>
      <c r="D36" s="179"/>
      <c r="E36" s="179"/>
      <c r="F36" s="179"/>
      <c r="G36" s="179"/>
      <c r="H36" s="179"/>
      <c r="I36" s="179"/>
      <c r="J36" s="179"/>
      <c r="K36" s="179"/>
      <c r="L36" s="179"/>
      <c r="M36" s="179"/>
      <c r="N36" s="179"/>
      <c r="O36" s="179"/>
      <c r="P36" s="186"/>
    </row>
    <row r="37" spans="1:16" ht="15">
      <c r="A37" s="179"/>
      <c r="B37" s="179"/>
      <c r="C37" s="179"/>
      <c r="D37" s="179"/>
      <c r="E37" s="179"/>
      <c r="F37" s="179"/>
      <c r="G37" s="179"/>
      <c r="H37" s="179"/>
      <c r="I37" s="179"/>
      <c r="J37" s="179"/>
      <c r="K37" s="179"/>
      <c r="L37" s="179"/>
      <c r="M37" s="179"/>
      <c r="N37" s="179"/>
      <c r="O37" s="179"/>
      <c r="P37" s="186"/>
    </row>
    <row r="38" spans="1:16" ht="15">
      <c r="A38" s="179"/>
      <c r="B38" s="179"/>
      <c r="C38" s="179"/>
      <c r="D38" s="179"/>
      <c r="E38" s="179"/>
      <c r="F38" s="179"/>
      <c r="G38" s="179"/>
      <c r="H38" s="179"/>
      <c r="I38" s="179"/>
      <c r="J38" s="179"/>
      <c r="K38" s="179"/>
      <c r="L38" s="179"/>
      <c r="M38" s="179"/>
      <c r="N38" s="179"/>
      <c r="O38" s="179"/>
      <c r="P38" s="186"/>
    </row>
    <row r="39" spans="1:16" ht="15">
      <c r="A39" s="179"/>
      <c r="B39" s="179"/>
      <c r="C39" s="179"/>
      <c r="D39" s="179"/>
      <c r="E39" s="179"/>
      <c r="F39" s="179"/>
      <c r="G39" s="179"/>
      <c r="H39" s="179"/>
      <c r="I39" s="179"/>
      <c r="J39" s="179"/>
      <c r="K39" s="179"/>
      <c r="L39" s="179"/>
      <c r="M39" s="179"/>
      <c r="N39" s="179"/>
      <c r="O39" s="179"/>
      <c r="P39" s="186"/>
    </row>
    <row r="40" spans="1:16" ht="15">
      <c r="A40" s="179"/>
      <c r="B40" s="179"/>
      <c r="C40" s="179"/>
      <c r="D40" s="179"/>
      <c r="E40" s="179"/>
      <c r="F40" s="179"/>
      <c r="G40" s="179"/>
      <c r="H40" s="179"/>
      <c r="I40" s="179"/>
      <c r="J40" s="179"/>
      <c r="K40" s="179"/>
      <c r="L40" s="179"/>
      <c r="M40" s="179"/>
      <c r="N40" s="179"/>
      <c r="O40" s="179"/>
      <c r="P40" s="186"/>
    </row>
    <row r="41" spans="1:16" ht="15">
      <c r="A41" s="179"/>
      <c r="B41" s="179"/>
      <c r="C41" s="179"/>
      <c r="D41" s="179"/>
      <c r="E41" s="179"/>
      <c r="F41" s="179"/>
      <c r="G41" s="179"/>
      <c r="H41" s="179"/>
      <c r="I41" s="179"/>
      <c r="J41" s="179"/>
      <c r="K41" s="179"/>
      <c r="L41" s="179"/>
      <c r="M41" s="179"/>
      <c r="N41" s="179"/>
      <c r="O41" s="179"/>
      <c r="P41" s="186"/>
    </row>
    <row r="42" spans="1:16" ht="15">
      <c r="A42" s="179"/>
      <c r="B42" s="179"/>
      <c r="C42" s="179"/>
      <c r="D42" s="179"/>
      <c r="E42" s="179"/>
      <c r="F42" s="179"/>
      <c r="G42" s="179"/>
      <c r="H42" s="179"/>
      <c r="I42" s="179"/>
      <c r="J42" s="179"/>
      <c r="K42" s="179"/>
      <c r="L42" s="179"/>
      <c r="M42" s="179"/>
      <c r="N42" s="179"/>
      <c r="O42" s="179"/>
      <c r="P42" s="186"/>
    </row>
    <row r="43" spans="1:16" ht="15">
      <c r="A43" s="179"/>
      <c r="B43" s="179"/>
      <c r="C43" s="179"/>
      <c r="D43" s="179"/>
      <c r="E43" s="179"/>
      <c r="F43" s="179"/>
      <c r="G43" s="179"/>
      <c r="H43" s="179"/>
      <c r="I43" s="179"/>
      <c r="J43" s="179"/>
      <c r="K43" s="179"/>
      <c r="L43" s="179"/>
      <c r="M43" s="179"/>
      <c r="N43" s="179"/>
      <c r="O43" s="179"/>
      <c r="P43" s="186"/>
    </row>
    <row r="44" spans="1:16" ht="15">
      <c r="A44" s="179"/>
      <c r="B44" s="179"/>
      <c r="C44" s="179"/>
      <c r="D44" s="179"/>
      <c r="E44" s="179"/>
      <c r="F44" s="179"/>
      <c r="G44" s="179"/>
      <c r="H44" s="179"/>
      <c r="I44" s="179"/>
      <c r="J44" s="179"/>
      <c r="K44" s="179"/>
      <c r="L44" s="179"/>
      <c r="M44" s="179"/>
      <c r="N44" s="179"/>
      <c r="O44" s="179"/>
      <c r="P44" s="186"/>
    </row>
    <row r="45" spans="1:16" ht="15">
      <c r="A45" s="179"/>
      <c r="B45" s="179"/>
      <c r="C45" s="179"/>
      <c r="D45" s="179"/>
      <c r="E45" s="179"/>
      <c r="F45" s="179"/>
      <c r="G45" s="179"/>
      <c r="H45" s="179"/>
      <c r="I45" s="179"/>
      <c r="J45" s="179"/>
      <c r="K45" s="179"/>
      <c r="L45" s="179"/>
      <c r="M45" s="179"/>
      <c r="N45" s="179"/>
      <c r="O45" s="179"/>
      <c r="P45" s="186"/>
    </row>
    <row r="46" spans="1:16" ht="15">
      <c r="A46" s="179"/>
      <c r="B46" s="179"/>
      <c r="C46" s="179"/>
      <c r="D46" s="179"/>
      <c r="E46" s="179"/>
      <c r="F46" s="179"/>
      <c r="G46" s="179"/>
      <c r="H46" s="179"/>
      <c r="I46" s="179"/>
      <c r="J46" s="179"/>
      <c r="K46" s="179"/>
      <c r="L46" s="179"/>
      <c r="M46" s="179"/>
      <c r="N46" s="179"/>
      <c r="O46" s="179"/>
      <c r="P46" s="186"/>
    </row>
    <row r="47" spans="1:16" ht="15">
      <c r="A47" s="179"/>
      <c r="B47" s="179"/>
      <c r="C47" s="179"/>
      <c r="D47" s="179"/>
      <c r="E47" s="179"/>
      <c r="F47" s="179"/>
      <c r="G47" s="179"/>
      <c r="H47" s="179"/>
      <c r="I47" s="179"/>
      <c r="J47" s="179"/>
      <c r="K47" s="179"/>
      <c r="L47" s="179"/>
      <c r="M47" s="179"/>
      <c r="N47" s="179"/>
      <c r="O47" s="179"/>
      <c r="P47" s="186"/>
    </row>
    <row r="48" spans="1:16" ht="15">
      <c r="A48" s="179"/>
      <c r="B48" s="179"/>
      <c r="C48" s="179"/>
      <c r="D48" s="179"/>
      <c r="E48" s="179"/>
      <c r="F48" s="179"/>
      <c r="G48" s="179"/>
      <c r="H48" s="179"/>
      <c r="I48" s="179"/>
      <c r="J48" s="179"/>
      <c r="K48" s="179"/>
      <c r="L48" s="179"/>
      <c r="M48" s="179"/>
      <c r="N48" s="179"/>
      <c r="O48" s="179"/>
      <c r="P48" s="186"/>
    </row>
    <row r="49" spans="1:16" ht="15">
      <c r="A49" s="179"/>
      <c r="B49" s="179"/>
      <c r="C49" s="179"/>
      <c r="D49" s="179"/>
      <c r="E49" s="179"/>
      <c r="F49" s="179"/>
      <c r="G49" s="179"/>
      <c r="H49" s="179"/>
      <c r="I49" s="179"/>
      <c r="J49" s="179"/>
      <c r="K49" s="179"/>
      <c r="L49" s="179"/>
      <c r="M49" s="179"/>
      <c r="N49" s="179"/>
      <c r="O49" s="179"/>
      <c r="P49" s="186"/>
    </row>
    <row r="50" spans="1:16" ht="15">
      <c r="A50" s="179"/>
      <c r="B50" s="179"/>
      <c r="C50" s="179"/>
      <c r="D50" s="179"/>
      <c r="E50" s="179"/>
      <c r="F50" s="179"/>
      <c r="G50" s="179"/>
      <c r="H50" s="179"/>
      <c r="I50" s="179"/>
      <c r="J50" s="179"/>
      <c r="K50" s="179"/>
      <c r="L50" s="179"/>
      <c r="M50" s="179"/>
      <c r="N50" s="179"/>
      <c r="O50" s="179"/>
      <c r="P50" s="186"/>
    </row>
    <row r="51" spans="1:16" ht="15">
      <c r="A51" s="179"/>
      <c r="B51" s="179"/>
      <c r="C51" s="179"/>
      <c r="D51" s="179"/>
      <c r="E51" s="179"/>
      <c r="F51" s="179"/>
      <c r="G51" s="179"/>
      <c r="H51" s="179"/>
      <c r="I51" s="179"/>
      <c r="J51" s="179"/>
      <c r="K51" s="179"/>
      <c r="L51" s="179"/>
      <c r="M51" s="179"/>
      <c r="N51" s="179"/>
      <c r="O51" s="179"/>
      <c r="P51" s="186"/>
    </row>
    <row r="52" spans="1:16" ht="15">
      <c r="A52" s="179"/>
      <c r="B52" s="179"/>
      <c r="C52" s="179"/>
      <c r="D52" s="179"/>
      <c r="E52" s="179"/>
      <c r="F52" s="179"/>
      <c r="G52" s="179"/>
      <c r="H52" s="179"/>
      <c r="I52" s="179"/>
      <c r="J52" s="179"/>
      <c r="K52" s="179"/>
      <c r="L52" s="179"/>
      <c r="M52" s="179"/>
      <c r="N52" s="179"/>
      <c r="O52" s="179"/>
      <c r="P52" s="186"/>
    </row>
    <row r="53" spans="1:16" ht="15">
      <c r="A53" s="179"/>
      <c r="B53" s="179"/>
      <c r="C53" s="179"/>
      <c r="D53" s="179"/>
      <c r="E53" s="179"/>
      <c r="F53" s="179"/>
      <c r="G53" s="179"/>
      <c r="H53" s="179"/>
      <c r="I53" s="179"/>
      <c r="J53" s="179"/>
      <c r="K53" s="179"/>
      <c r="L53" s="179"/>
      <c r="M53" s="179"/>
      <c r="N53" s="179"/>
      <c r="O53" s="179"/>
      <c r="P53" s="186"/>
    </row>
    <row r="54" spans="1:16" ht="15">
      <c r="A54" s="179"/>
      <c r="B54" s="179"/>
      <c r="C54" s="179"/>
      <c r="D54" s="179"/>
      <c r="E54" s="179"/>
      <c r="F54" s="179"/>
      <c r="G54" s="179"/>
      <c r="H54" s="179"/>
      <c r="I54" s="179"/>
      <c r="J54" s="179"/>
      <c r="K54" s="179"/>
      <c r="L54" s="179"/>
      <c r="M54" s="179"/>
      <c r="N54" s="179"/>
      <c r="O54" s="179"/>
      <c r="P54" s="186"/>
    </row>
    <row r="55" spans="1:16" ht="15">
      <c r="A55" s="179"/>
      <c r="B55" s="179"/>
      <c r="C55" s="179"/>
      <c r="D55" s="179"/>
      <c r="E55" s="179"/>
      <c r="F55" s="179"/>
      <c r="G55" s="179"/>
      <c r="H55" s="179"/>
      <c r="I55" s="179"/>
      <c r="J55" s="179"/>
      <c r="K55" s="179"/>
      <c r="L55" s="179"/>
      <c r="M55" s="179"/>
      <c r="N55" s="179"/>
      <c r="O55" s="179"/>
      <c r="P55" s="186"/>
    </row>
    <row r="56" spans="1:16" ht="15">
      <c r="A56" s="179"/>
      <c r="B56" s="179"/>
      <c r="C56" s="179"/>
      <c r="D56" s="179"/>
      <c r="E56" s="179"/>
      <c r="F56" s="179"/>
      <c r="G56" s="179"/>
      <c r="H56" s="179"/>
      <c r="I56" s="179"/>
      <c r="J56" s="179"/>
      <c r="K56" s="179"/>
      <c r="L56" s="179"/>
      <c r="M56" s="179"/>
      <c r="N56" s="179"/>
      <c r="O56" s="179"/>
      <c r="P56" s="186"/>
    </row>
    <row r="57" spans="1:16" ht="15">
      <c r="A57" s="179"/>
      <c r="B57" s="179"/>
      <c r="C57" s="179"/>
      <c r="D57" s="179"/>
      <c r="E57" s="179"/>
      <c r="F57" s="179"/>
      <c r="G57" s="179"/>
      <c r="H57" s="179"/>
      <c r="I57" s="179"/>
      <c r="J57" s="179"/>
      <c r="K57" s="179"/>
      <c r="L57" s="179"/>
      <c r="M57" s="179"/>
      <c r="N57" s="179"/>
      <c r="O57" s="179"/>
      <c r="P57" s="186"/>
    </row>
    <row r="58" spans="1:16" ht="15">
      <c r="A58" s="179"/>
      <c r="B58" s="179"/>
      <c r="C58" s="179"/>
      <c r="D58" s="179"/>
      <c r="E58" s="179"/>
      <c r="F58" s="179"/>
      <c r="G58" s="179"/>
      <c r="H58" s="179"/>
      <c r="I58" s="179"/>
      <c r="J58" s="179"/>
      <c r="K58" s="179"/>
      <c r="L58" s="179"/>
      <c r="M58" s="179"/>
      <c r="N58" s="179"/>
      <c r="O58" s="179"/>
      <c r="P58" s="186"/>
    </row>
    <row r="59" spans="1:16" ht="15">
      <c r="A59" s="179"/>
      <c r="B59" s="179"/>
      <c r="C59" s="179"/>
      <c r="D59" s="179"/>
      <c r="E59" s="179"/>
      <c r="F59" s="179"/>
      <c r="G59" s="179"/>
      <c r="H59" s="179"/>
      <c r="I59" s="179"/>
      <c r="J59" s="179"/>
      <c r="K59" s="179"/>
      <c r="L59" s="179"/>
      <c r="M59" s="179"/>
      <c r="N59" s="179"/>
      <c r="O59" s="179"/>
      <c r="P59" s="186"/>
    </row>
    <row r="60" spans="1:16" ht="15">
      <c r="A60" s="179"/>
      <c r="B60" s="179"/>
      <c r="C60" s="179"/>
      <c r="D60" s="179"/>
      <c r="E60" s="179"/>
      <c r="F60" s="179"/>
      <c r="G60" s="179"/>
      <c r="H60" s="179"/>
      <c r="I60" s="179"/>
      <c r="J60" s="179"/>
      <c r="K60" s="179"/>
      <c r="L60" s="179"/>
      <c r="M60" s="179"/>
      <c r="N60" s="179"/>
      <c r="O60" s="179"/>
      <c r="P60" s="186"/>
    </row>
    <row r="61" spans="1:16" ht="15">
      <c r="A61" s="179"/>
      <c r="B61" s="179"/>
      <c r="C61" s="179"/>
      <c r="D61" s="179"/>
      <c r="E61" s="179"/>
      <c r="F61" s="179"/>
      <c r="G61" s="179"/>
      <c r="H61" s="179"/>
      <c r="I61" s="179"/>
      <c r="J61" s="179"/>
      <c r="K61" s="179"/>
      <c r="L61" s="179"/>
      <c r="M61" s="179"/>
      <c r="N61" s="179"/>
      <c r="O61" s="179"/>
      <c r="P61" s="186"/>
    </row>
    <row r="62" spans="1:16" ht="15">
      <c r="A62" s="179"/>
      <c r="B62" s="179"/>
      <c r="C62" s="179"/>
      <c r="D62" s="179"/>
      <c r="E62" s="179"/>
      <c r="F62" s="179"/>
      <c r="G62" s="179"/>
      <c r="H62" s="179"/>
      <c r="I62" s="179"/>
      <c r="J62" s="179"/>
      <c r="K62" s="179"/>
      <c r="L62" s="179"/>
      <c r="M62" s="179"/>
      <c r="N62" s="179"/>
      <c r="O62" s="179"/>
      <c r="P62" s="186"/>
    </row>
    <row r="63" spans="1:16" ht="15">
      <c r="A63" s="179"/>
      <c r="B63" s="179"/>
      <c r="C63" s="179"/>
      <c r="D63" s="179"/>
      <c r="E63" s="179"/>
      <c r="F63" s="179"/>
      <c r="G63" s="179"/>
      <c r="H63" s="179"/>
      <c r="I63" s="179"/>
      <c r="J63" s="179"/>
      <c r="K63" s="179"/>
      <c r="L63" s="179"/>
      <c r="M63" s="179"/>
      <c r="N63" s="179"/>
      <c r="O63" s="179"/>
      <c r="P63" s="186"/>
    </row>
    <row r="64" spans="1:16" ht="15">
      <c r="A64" s="179"/>
      <c r="B64" s="179"/>
      <c r="C64" s="179"/>
      <c r="D64" s="179"/>
      <c r="E64" s="179"/>
      <c r="F64" s="179"/>
      <c r="G64" s="179"/>
      <c r="H64" s="179"/>
      <c r="I64" s="179"/>
      <c r="J64" s="179"/>
      <c r="K64" s="179"/>
      <c r="L64" s="179"/>
      <c r="M64" s="179"/>
      <c r="N64" s="179"/>
      <c r="O64" s="179"/>
      <c r="P64" s="186"/>
    </row>
    <row r="65" spans="1:16" ht="15">
      <c r="A65" s="179"/>
      <c r="B65" s="179"/>
      <c r="C65" s="179"/>
      <c r="D65" s="179"/>
      <c r="E65" s="179"/>
      <c r="F65" s="179"/>
      <c r="G65" s="179"/>
      <c r="H65" s="179"/>
      <c r="I65" s="179"/>
      <c r="J65" s="179"/>
      <c r="K65" s="179"/>
      <c r="L65" s="179"/>
      <c r="M65" s="179"/>
      <c r="N65" s="179"/>
      <c r="O65" s="179"/>
      <c r="P65" s="186"/>
    </row>
    <row r="66" spans="1:16" ht="15">
      <c r="A66" s="179"/>
      <c r="B66" s="179"/>
      <c r="C66" s="179"/>
      <c r="D66" s="179"/>
      <c r="E66" s="179"/>
      <c r="F66" s="179"/>
      <c r="G66" s="179"/>
      <c r="H66" s="179"/>
      <c r="I66" s="179"/>
      <c r="J66" s="179"/>
      <c r="K66" s="179"/>
      <c r="L66" s="179"/>
      <c r="M66" s="179"/>
      <c r="N66" s="179"/>
      <c r="O66" s="179"/>
      <c r="P66" s="186"/>
    </row>
    <row r="67" spans="1:16" ht="15">
      <c r="A67" s="179"/>
      <c r="B67" s="179"/>
      <c r="C67" s="179"/>
      <c r="D67" s="179"/>
      <c r="E67" s="179"/>
      <c r="F67" s="179"/>
      <c r="G67" s="179"/>
      <c r="H67" s="179"/>
      <c r="I67" s="179"/>
      <c r="J67" s="179"/>
      <c r="K67" s="179"/>
      <c r="L67" s="179"/>
      <c r="M67" s="179"/>
      <c r="N67" s="179"/>
      <c r="O67" s="179"/>
      <c r="P67" s="186"/>
    </row>
    <row r="68" spans="1:16" ht="15">
      <c r="A68" s="179"/>
      <c r="B68" s="179"/>
      <c r="C68" s="179"/>
      <c r="D68" s="179"/>
      <c r="E68" s="179"/>
      <c r="F68" s="179"/>
      <c r="G68" s="179"/>
      <c r="H68" s="179"/>
      <c r="I68" s="179"/>
      <c r="J68" s="179"/>
      <c r="K68" s="179"/>
      <c r="L68" s="179"/>
      <c r="M68" s="179"/>
      <c r="N68" s="179"/>
      <c r="O68" s="179"/>
      <c r="P68" s="186"/>
    </row>
    <row r="69" spans="1:16" ht="15">
      <c r="A69" s="179"/>
      <c r="B69" s="179"/>
      <c r="C69" s="179"/>
      <c r="D69" s="179"/>
      <c r="E69" s="179"/>
      <c r="F69" s="179"/>
      <c r="G69" s="179"/>
      <c r="H69" s="179"/>
      <c r="I69" s="179"/>
      <c r="J69" s="179"/>
      <c r="K69" s="179"/>
      <c r="L69" s="179"/>
      <c r="M69" s="179"/>
      <c r="N69" s="179"/>
      <c r="O69" s="179"/>
      <c r="P69" s="186"/>
    </row>
    <row r="70" spans="1:16" ht="15">
      <c r="A70" s="179"/>
      <c r="B70" s="179"/>
      <c r="C70" s="179"/>
      <c r="D70" s="179"/>
      <c r="E70" s="179"/>
      <c r="F70" s="179"/>
      <c r="G70" s="179"/>
      <c r="H70" s="179"/>
      <c r="I70" s="179"/>
      <c r="J70" s="179"/>
      <c r="K70" s="179"/>
      <c r="L70" s="179"/>
      <c r="M70" s="179"/>
      <c r="N70" s="179"/>
      <c r="O70" s="179"/>
      <c r="P70" s="186"/>
    </row>
    <row r="71" spans="1:16" ht="15">
      <c r="A71" s="179"/>
      <c r="B71" s="179"/>
      <c r="C71" s="179"/>
      <c r="D71" s="179"/>
      <c r="E71" s="179"/>
      <c r="F71" s="179"/>
      <c r="G71" s="179"/>
      <c r="H71" s="179"/>
      <c r="I71" s="179"/>
      <c r="J71" s="179"/>
      <c r="K71" s="179"/>
      <c r="L71" s="179"/>
      <c r="M71" s="179"/>
      <c r="N71" s="179"/>
      <c r="O71" s="179"/>
      <c r="P71" s="186"/>
    </row>
    <row r="72" spans="1:16" ht="15">
      <c r="A72" s="179"/>
      <c r="B72" s="179"/>
      <c r="C72" s="179"/>
      <c r="D72" s="179"/>
      <c r="E72" s="179"/>
      <c r="F72" s="179"/>
      <c r="G72" s="179"/>
      <c r="H72" s="179"/>
      <c r="I72" s="179"/>
      <c r="J72" s="179"/>
      <c r="K72" s="179"/>
      <c r="L72" s="179"/>
      <c r="M72" s="179"/>
      <c r="N72" s="179"/>
      <c r="O72" s="179"/>
      <c r="P72" s="186"/>
    </row>
    <row r="73" spans="1:16" ht="15">
      <c r="A73" s="179"/>
      <c r="B73" s="179"/>
      <c r="C73" s="179"/>
      <c r="D73" s="179"/>
      <c r="E73" s="179"/>
      <c r="F73" s="179"/>
      <c r="G73" s="179"/>
      <c r="H73" s="179"/>
      <c r="I73" s="179"/>
      <c r="J73" s="179"/>
      <c r="K73" s="179"/>
      <c r="L73" s="179"/>
      <c r="M73" s="179"/>
      <c r="N73" s="179"/>
      <c r="O73" s="179"/>
      <c r="P73" s="186"/>
    </row>
    <row r="74" spans="1:16" ht="14.25">
      <c r="A74" s="187"/>
      <c r="B74" s="187"/>
      <c r="C74" s="187"/>
      <c r="D74" s="187"/>
      <c r="E74" s="187"/>
      <c r="F74" s="187"/>
      <c r="G74" s="187"/>
      <c r="H74" s="187"/>
      <c r="I74" s="187"/>
      <c r="J74" s="187"/>
      <c r="K74" s="187"/>
      <c r="L74" s="187"/>
      <c r="M74" s="187"/>
      <c r="N74" s="187"/>
      <c r="O74" s="187"/>
      <c r="P74" s="186"/>
    </row>
    <row r="75" spans="1:16" ht="14.25">
      <c r="A75" s="187"/>
      <c r="B75" s="187"/>
      <c r="C75" s="187"/>
      <c r="D75" s="187"/>
      <c r="E75" s="187"/>
      <c r="F75" s="187"/>
      <c r="G75" s="187"/>
      <c r="H75" s="187"/>
      <c r="I75" s="187"/>
      <c r="J75" s="187"/>
      <c r="K75" s="187"/>
      <c r="L75" s="187"/>
      <c r="M75" s="187"/>
      <c r="N75" s="187"/>
      <c r="O75" s="187"/>
      <c r="P75" s="186"/>
    </row>
    <row r="76" spans="1:16" ht="14.25">
      <c r="A76" s="187"/>
      <c r="B76" s="187"/>
      <c r="C76" s="187"/>
      <c r="D76" s="187"/>
      <c r="E76" s="187"/>
      <c r="F76" s="187"/>
      <c r="G76" s="187"/>
      <c r="H76" s="187"/>
      <c r="I76" s="187"/>
      <c r="J76" s="187"/>
      <c r="K76" s="187"/>
      <c r="L76" s="187"/>
      <c r="M76" s="187"/>
      <c r="N76" s="187"/>
      <c r="O76" s="187"/>
      <c r="P76" s="186"/>
    </row>
    <row r="77" spans="1:16" ht="14.25">
      <c r="A77" s="187"/>
      <c r="B77" s="187"/>
      <c r="C77" s="187"/>
      <c r="D77" s="187"/>
      <c r="E77" s="187"/>
      <c r="F77" s="187"/>
      <c r="G77" s="187"/>
      <c r="H77" s="187"/>
      <c r="I77" s="187"/>
      <c r="J77" s="187"/>
      <c r="K77" s="187"/>
      <c r="L77" s="187"/>
      <c r="M77" s="187"/>
      <c r="N77" s="187"/>
      <c r="O77" s="187"/>
      <c r="P77" s="186"/>
    </row>
    <row r="78" spans="1:16" ht="14.25">
      <c r="A78" s="187"/>
      <c r="B78" s="187"/>
      <c r="C78" s="187"/>
      <c r="D78" s="187"/>
      <c r="E78" s="187"/>
      <c r="F78" s="187"/>
      <c r="G78" s="187"/>
      <c r="H78" s="187"/>
      <c r="I78" s="187"/>
      <c r="J78" s="187"/>
      <c r="K78" s="187"/>
      <c r="L78" s="187"/>
      <c r="M78" s="187"/>
      <c r="N78" s="187"/>
      <c r="O78" s="187"/>
      <c r="P78" s="186"/>
    </row>
    <row r="79" spans="1:16" ht="14.25">
      <c r="A79" s="102"/>
      <c r="B79" s="102"/>
      <c r="C79" s="102"/>
      <c r="D79" s="102"/>
      <c r="E79" s="102"/>
      <c r="F79" s="102"/>
      <c r="G79" s="102"/>
      <c r="H79" s="102"/>
      <c r="I79" s="102"/>
      <c r="J79" s="102"/>
      <c r="K79" s="102"/>
      <c r="L79" s="102"/>
      <c r="M79" s="102"/>
      <c r="N79" s="102"/>
      <c r="O79" s="102"/>
    </row>
    <row r="80" spans="1:16" ht="14.25">
      <c r="A80" s="102"/>
      <c r="B80" s="102"/>
      <c r="C80" s="102"/>
      <c r="D80" s="102"/>
      <c r="E80" s="102"/>
      <c r="F80" s="102"/>
      <c r="G80" s="102"/>
      <c r="H80" s="102"/>
      <c r="I80" s="102"/>
      <c r="J80" s="102"/>
      <c r="K80" s="102"/>
      <c r="L80" s="102"/>
      <c r="M80" s="102"/>
      <c r="N80" s="102"/>
      <c r="O80" s="102"/>
    </row>
    <row r="81" spans="1:15" ht="14.25">
      <c r="A81" s="102"/>
      <c r="B81" s="102"/>
      <c r="C81" s="102"/>
      <c r="D81" s="102"/>
      <c r="E81" s="102"/>
      <c r="F81" s="102"/>
      <c r="G81" s="102"/>
      <c r="H81" s="102"/>
      <c r="I81" s="102"/>
      <c r="J81" s="102"/>
      <c r="K81" s="102"/>
      <c r="L81" s="102"/>
      <c r="M81" s="102"/>
      <c r="N81" s="102"/>
      <c r="O81" s="102"/>
    </row>
    <row r="82" spans="1:15" ht="14.25">
      <c r="A82" s="102"/>
      <c r="B82" s="102"/>
      <c r="C82" s="102"/>
      <c r="D82" s="102"/>
      <c r="E82" s="102"/>
      <c r="F82" s="102"/>
      <c r="G82" s="102"/>
      <c r="H82" s="102"/>
      <c r="I82" s="102"/>
      <c r="J82" s="102"/>
      <c r="K82" s="102"/>
      <c r="L82" s="102"/>
      <c r="M82" s="102"/>
      <c r="N82" s="102"/>
      <c r="O82" s="102"/>
    </row>
    <row r="83" spans="1:15" ht="14.25">
      <c r="A83" s="102"/>
      <c r="B83" s="102"/>
      <c r="C83" s="102"/>
      <c r="D83" s="102"/>
      <c r="E83" s="102"/>
      <c r="F83" s="102"/>
      <c r="G83" s="102"/>
      <c r="H83" s="102"/>
      <c r="I83" s="102"/>
      <c r="J83" s="102"/>
      <c r="K83" s="102"/>
      <c r="L83" s="102"/>
      <c r="M83" s="102"/>
      <c r="N83" s="102"/>
      <c r="O83" s="102"/>
    </row>
    <row r="84" spans="1:15" ht="14.25">
      <c r="A84" s="102"/>
      <c r="B84" s="102"/>
      <c r="C84" s="102"/>
      <c r="D84" s="102"/>
      <c r="E84" s="102"/>
      <c r="F84" s="102"/>
      <c r="G84" s="102"/>
      <c r="H84" s="102"/>
      <c r="I84" s="102"/>
      <c r="J84" s="102"/>
      <c r="K84" s="102"/>
      <c r="L84" s="102"/>
      <c r="M84" s="102"/>
      <c r="N84" s="102"/>
      <c r="O84" s="102"/>
    </row>
    <row r="85" spans="1:15" ht="14.25">
      <c r="A85" s="102"/>
      <c r="B85" s="102"/>
      <c r="C85" s="102"/>
      <c r="D85" s="102"/>
      <c r="E85" s="102"/>
      <c r="F85" s="102"/>
      <c r="G85" s="102"/>
      <c r="H85" s="102"/>
      <c r="I85" s="102"/>
      <c r="J85" s="102"/>
      <c r="K85" s="102"/>
      <c r="L85" s="102"/>
      <c r="M85" s="102"/>
      <c r="N85" s="102"/>
      <c r="O85" s="102"/>
    </row>
    <row r="86" spans="1:15" ht="14.25">
      <c r="A86" s="102"/>
      <c r="B86" s="102"/>
      <c r="C86" s="102"/>
      <c r="D86" s="102"/>
      <c r="E86" s="102"/>
      <c r="F86" s="102"/>
      <c r="G86" s="102"/>
      <c r="H86" s="102"/>
      <c r="I86" s="102"/>
      <c r="J86" s="102"/>
      <c r="K86" s="102"/>
      <c r="L86" s="102"/>
      <c r="M86" s="102"/>
      <c r="N86" s="102"/>
      <c r="O86" s="102"/>
    </row>
    <row r="87" spans="1:15" ht="14.25">
      <c r="A87" s="102"/>
      <c r="B87" s="102"/>
      <c r="C87" s="102"/>
      <c r="D87" s="102"/>
      <c r="E87" s="102"/>
      <c r="F87" s="102"/>
      <c r="G87" s="102"/>
      <c r="H87" s="102"/>
      <c r="I87" s="102"/>
      <c r="J87" s="102"/>
      <c r="K87" s="102"/>
      <c r="L87" s="102"/>
      <c r="M87" s="102"/>
      <c r="N87" s="102"/>
      <c r="O87" s="102"/>
    </row>
    <row r="88" spans="1:15" ht="14.25">
      <c r="A88" s="102"/>
      <c r="B88" s="102"/>
      <c r="C88" s="102"/>
      <c r="D88" s="102"/>
      <c r="E88" s="102"/>
      <c r="F88" s="102"/>
      <c r="G88" s="102"/>
      <c r="H88" s="102"/>
      <c r="I88" s="102"/>
      <c r="J88" s="102"/>
      <c r="K88" s="102"/>
      <c r="L88" s="102"/>
      <c r="M88" s="102"/>
      <c r="N88" s="102"/>
      <c r="O88" s="102"/>
    </row>
  </sheetData>
  <mergeCells count="4">
    <mergeCell ref="A2:I2"/>
    <mergeCell ref="A1:I1"/>
    <mergeCell ref="A4:D4"/>
    <mergeCell ref="A29:C29"/>
  </mergeCells>
  <phoneticPr fontId="26" type="noConversion"/>
  <printOptions horizontalCentered="1" gridLinesSet="0"/>
  <pageMargins left="0.59055118110236227" right="0.59055118110236227" top="0.86614173228346458" bottom="0.86614173228346458" header="0.47244094488188981" footer="0.59055118110236227"/>
  <pageSetup paperSize="9" fitToHeight="0" orientation="landscape" blackAndWhite="1" horizontalDpi="300" verticalDpi="300" r:id="rId1"/>
  <headerFooter scaleWithDoc="0">
    <oddFooter>&amp;L&amp;"宋体,常规"&amp;11被评估单位填表人：
填表日期：2015年  月&amp;R&amp;"宋体,常规"&amp;11评估人员：</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tabColor rgb="FFFF0000"/>
    <pageSetUpPr fitToPage="1"/>
  </sheetPr>
  <dimension ref="A1:P88"/>
  <sheetViews>
    <sheetView view="pageBreakPreview" topLeftCell="A4" zoomScaleNormal="100" zoomScaleSheetLayoutView="100" workbookViewId="0">
      <selection activeCell="A12" sqref="A12:XFD13"/>
    </sheetView>
  </sheetViews>
  <sheetFormatPr defaultColWidth="9" defaultRowHeight="15.75" customHeight="1"/>
  <cols>
    <col min="1" max="1" width="5.125" style="2" customWidth="1"/>
    <col min="2" max="2" width="24.375" style="2" customWidth="1"/>
    <col min="3" max="3" width="13.625" style="2" customWidth="1"/>
    <col min="4" max="4" width="12.5" style="2" customWidth="1"/>
    <col min="5" max="6" width="15.25" style="2" customWidth="1"/>
    <col min="7" max="7" width="16.375" style="2" customWidth="1"/>
    <col min="8" max="8" width="17" style="2" customWidth="1"/>
    <col min="9" max="9" width="12.625" style="2" customWidth="1"/>
    <col min="10" max="16384" width="9" style="2"/>
  </cols>
  <sheetData>
    <row r="1" spans="1:16" s="15" customFormat="1" ht="30" customHeight="1">
      <c r="A1" s="519" t="s">
        <v>165</v>
      </c>
      <c r="B1" s="519"/>
      <c r="C1" s="519"/>
      <c r="D1" s="519"/>
      <c r="E1" s="519"/>
      <c r="F1" s="519"/>
      <c r="G1" s="519"/>
      <c r="H1" s="519"/>
      <c r="I1" s="519"/>
    </row>
    <row r="2" spans="1:16" ht="16.5" customHeight="1">
      <c r="A2" s="518" t="str">
        <f>公用信息!A8</f>
        <v>评估基准日：2018年11月30日</v>
      </c>
      <c r="B2" s="518"/>
      <c r="C2" s="518"/>
      <c r="D2" s="518"/>
      <c r="E2" s="518"/>
      <c r="F2" s="518"/>
      <c r="G2" s="518"/>
      <c r="H2" s="537"/>
      <c r="I2" s="537"/>
      <c r="J2" s="90"/>
      <c r="K2" s="90"/>
      <c r="L2" s="90"/>
      <c r="M2" s="90"/>
      <c r="N2" s="90"/>
      <c r="O2" s="90"/>
    </row>
    <row r="3" spans="1:16" ht="16.5" customHeight="1">
      <c r="A3" s="91"/>
      <c r="B3" s="91"/>
      <c r="C3" s="91"/>
      <c r="D3" s="91"/>
      <c r="E3" s="91"/>
      <c r="F3" s="91"/>
      <c r="G3" s="91"/>
      <c r="H3" s="157"/>
      <c r="I3" s="155" t="s">
        <v>619</v>
      </c>
      <c r="J3" s="90"/>
      <c r="K3" s="90"/>
      <c r="L3" s="90"/>
      <c r="M3" s="90"/>
      <c r="N3" s="90"/>
      <c r="O3" s="90"/>
    </row>
    <row r="4" spans="1:16" ht="16.5" customHeight="1">
      <c r="A4" s="540" t="str">
        <f>公用信息!A5</f>
        <v>被评估单位：中国劳动关系学院</v>
      </c>
      <c r="B4" s="540"/>
      <c r="C4" s="540"/>
      <c r="D4" s="540"/>
      <c r="E4" s="90"/>
      <c r="F4" s="90"/>
      <c r="G4" s="90"/>
      <c r="H4" s="90"/>
      <c r="I4" s="156" t="s">
        <v>291</v>
      </c>
      <c r="J4" s="90"/>
      <c r="K4" s="90"/>
      <c r="L4" s="90"/>
      <c r="M4" s="90"/>
      <c r="N4" s="90"/>
      <c r="O4" s="90"/>
    </row>
    <row r="5" spans="1:16" s="16" customFormat="1" ht="16.5" customHeight="1">
      <c r="A5" s="546" t="s">
        <v>36</v>
      </c>
      <c r="B5" s="546" t="s">
        <v>336</v>
      </c>
      <c r="C5" s="546" t="s">
        <v>50</v>
      </c>
      <c r="D5" s="546" t="s">
        <v>342</v>
      </c>
      <c r="E5" s="546" t="s">
        <v>51</v>
      </c>
      <c r="F5" s="546"/>
      <c r="G5" s="546"/>
      <c r="H5" s="546" t="s">
        <v>52</v>
      </c>
      <c r="I5" s="546" t="s">
        <v>331</v>
      </c>
      <c r="J5" s="245"/>
      <c r="K5" s="245"/>
      <c r="L5" s="245"/>
      <c r="M5" s="245"/>
      <c r="N5" s="245"/>
      <c r="O5" s="245"/>
      <c r="P5" s="265"/>
    </row>
    <row r="6" spans="1:16" s="16" customFormat="1" ht="16.5" customHeight="1">
      <c r="A6" s="546"/>
      <c r="B6" s="546"/>
      <c r="C6" s="546"/>
      <c r="D6" s="546"/>
      <c r="E6" s="176" t="s">
        <v>343</v>
      </c>
      <c r="F6" s="176" t="s">
        <v>344</v>
      </c>
      <c r="G6" s="176" t="s">
        <v>345</v>
      </c>
      <c r="H6" s="546"/>
      <c r="I6" s="546"/>
      <c r="J6" s="245"/>
      <c r="K6" s="245"/>
      <c r="L6" s="245"/>
      <c r="M6" s="245"/>
      <c r="N6" s="245"/>
      <c r="O6" s="245"/>
      <c r="P6" s="265"/>
    </row>
    <row r="7" spans="1:16" s="16" customFormat="1" ht="16.5" customHeight="1">
      <c r="A7" s="298"/>
      <c r="B7" s="298"/>
      <c r="C7" s="298"/>
      <c r="D7" s="298"/>
      <c r="E7" s="297"/>
      <c r="F7" s="298"/>
      <c r="G7" s="298"/>
      <c r="H7" s="298"/>
      <c r="I7" s="298"/>
      <c r="J7" s="245"/>
      <c r="K7" s="245"/>
      <c r="L7" s="245"/>
      <c r="M7" s="245"/>
      <c r="N7" s="245"/>
      <c r="O7" s="245"/>
      <c r="P7" s="265"/>
    </row>
    <row r="8" spans="1:16" s="16" customFormat="1" ht="16.5" customHeight="1">
      <c r="A8" s="298"/>
      <c r="B8" s="298"/>
      <c r="C8" s="298"/>
      <c r="D8" s="298"/>
      <c r="E8" s="297"/>
      <c r="F8" s="298"/>
      <c r="G8" s="298"/>
      <c r="H8" s="298"/>
      <c r="I8" s="298"/>
      <c r="J8" s="245"/>
      <c r="K8" s="245"/>
      <c r="L8" s="245"/>
      <c r="M8" s="245"/>
      <c r="N8" s="245"/>
      <c r="O8" s="245"/>
      <c r="P8" s="265"/>
    </row>
    <row r="9" spans="1:16" ht="16.5" customHeight="1">
      <c r="A9" s="176"/>
      <c r="B9" s="188"/>
      <c r="C9" s="200"/>
      <c r="D9" s="201"/>
      <c r="E9" s="329"/>
      <c r="F9" s="328"/>
      <c r="G9" s="328">
        <f>SUM(E9:F9)</f>
        <v>0</v>
      </c>
      <c r="H9" s="328"/>
      <c r="I9" s="191"/>
      <c r="J9" s="179"/>
      <c r="K9" s="179"/>
      <c r="L9" s="179"/>
      <c r="M9" s="179"/>
      <c r="N9" s="179"/>
      <c r="O9" s="179"/>
      <c r="P9" s="186"/>
    </row>
    <row r="10" spans="1:16" ht="16.5" customHeight="1">
      <c r="A10" s="176"/>
      <c r="B10" s="188"/>
      <c r="C10" s="200"/>
      <c r="D10" s="201"/>
      <c r="E10" s="329"/>
      <c r="F10" s="328"/>
      <c r="G10" s="328">
        <f t="shared" ref="G10:G29" si="0">SUM(E10:F10)</f>
        <v>0</v>
      </c>
      <c r="H10" s="328"/>
      <c r="I10" s="191"/>
      <c r="J10" s="179"/>
      <c r="K10" s="179"/>
      <c r="L10" s="179"/>
      <c r="M10" s="179"/>
      <c r="N10" s="179"/>
      <c r="O10" s="179"/>
      <c r="P10" s="186"/>
    </row>
    <row r="11" spans="1:16" ht="16.5" customHeight="1">
      <c r="A11" s="176"/>
      <c r="B11" s="188"/>
      <c r="C11" s="200"/>
      <c r="D11" s="201"/>
      <c r="E11" s="329"/>
      <c r="F11" s="328"/>
      <c r="G11" s="328">
        <f t="shared" si="0"/>
        <v>0</v>
      </c>
      <c r="H11" s="328"/>
      <c r="I11" s="191"/>
      <c r="J11" s="179"/>
      <c r="K11" s="179"/>
      <c r="L11" s="179"/>
      <c r="M11" s="179"/>
      <c r="N11" s="179"/>
      <c r="O11" s="179"/>
      <c r="P11" s="186"/>
    </row>
    <row r="12" spans="1:16" ht="16.5" customHeight="1">
      <c r="A12" s="176"/>
      <c r="B12" s="188"/>
      <c r="C12" s="200"/>
      <c r="D12" s="201"/>
      <c r="E12" s="329"/>
      <c r="F12" s="328"/>
      <c r="G12" s="328">
        <f t="shared" si="0"/>
        <v>0</v>
      </c>
      <c r="H12" s="328"/>
      <c r="I12" s="191"/>
      <c r="J12" s="179"/>
      <c r="K12" s="179"/>
      <c r="L12" s="179"/>
      <c r="M12" s="179"/>
      <c r="N12" s="179"/>
      <c r="O12" s="179"/>
      <c r="P12" s="186"/>
    </row>
    <row r="13" spans="1:16" ht="16.5" customHeight="1">
      <c r="A13" s="176"/>
      <c r="B13" s="188"/>
      <c r="C13" s="200"/>
      <c r="D13" s="201"/>
      <c r="E13" s="329"/>
      <c r="F13" s="328"/>
      <c r="G13" s="328">
        <f t="shared" si="0"/>
        <v>0</v>
      </c>
      <c r="H13" s="328"/>
      <c r="I13" s="191"/>
      <c r="J13" s="179"/>
      <c r="K13" s="179"/>
      <c r="L13" s="179"/>
      <c r="M13" s="179"/>
      <c r="N13" s="179"/>
      <c r="O13" s="179"/>
      <c r="P13" s="186"/>
    </row>
    <row r="14" spans="1:16" ht="16.5" customHeight="1">
      <c r="A14" s="176"/>
      <c r="B14" s="188"/>
      <c r="C14" s="200"/>
      <c r="D14" s="201"/>
      <c r="E14" s="329"/>
      <c r="F14" s="328"/>
      <c r="G14" s="328">
        <f t="shared" si="0"/>
        <v>0</v>
      </c>
      <c r="H14" s="328"/>
      <c r="I14" s="191"/>
      <c r="J14" s="179"/>
      <c r="K14" s="179"/>
      <c r="L14" s="179"/>
      <c r="M14" s="179"/>
      <c r="N14" s="179"/>
      <c r="O14" s="179"/>
      <c r="P14" s="186"/>
    </row>
    <row r="15" spans="1:16" ht="16.5" customHeight="1">
      <c r="A15" s="176"/>
      <c r="B15" s="188"/>
      <c r="C15" s="200"/>
      <c r="D15" s="201"/>
      <c r="E15" s="329"/>
      <c r="F15" s="328"/>
      <c r="G15" s="328">
        <f t="shared" si="0"/>
        <v>0</v>
      </c>
      <c r="H15" s="328"/>
      <c r="I15" s="191"/>
      <c r="J15" s="179"/>
      <c r="K15" s="179"/>
      <c r="L15" s="179"/>
      <c r="M15" s="179"/>
      <c r="N15" s="179"/>
      <c r="O15" s="179"/>
      <c r="P15" s="186"/>
    </row>
    <row r="16" spans="1:16" ht="16.5" customHeight="1">
      <c r="A16" s="176"/>
      <c r="B16" s="188"/>
      <c r="C16" s="200"/>
      <c r="D16" s="201"/>
      <c r="E16" s="329"/>
      <c r="F16" s="328"/>
      <c r="G16" s="328">
        <f t="shared" si="0"/>
        <v>0</v>
      </c>
      <c r="H16" s="328"/>
      <c r="I16" s="191"/>
      <c r="J16" s="179"/>
      <c r="K16" s="179"/>
      <c r="L16" s="179"/>
      <c r="M16" s="179"/>
      <c r="N16" s="179"/>
      <c r="O16" s="179"/>
      <c r="P16" s="186"/>
    </row>
    <row r="17" spans="1:16" ht="16.5" customHeight="1">
      <c r="A17" s="176"/>
      <c r="B17" s="188"/>
      <c r="C17" s="200"/>
      <c r="D17" s="201"/>
      <c r="E17" s="329"/>
      <c r="F17" s="328"/>
      <c r="G17" s="328">
        <f t="shared" si="0"/>
        <v>0</v>
      </c>
      <c r="H17" s="328"/>
      <c r="I17" s="191"/>
      <c r="J17" s="179"/>
      <c r="K17" s="179"/>
      <c r="L17" s="179"/>
      <c r="M17" s="179"/>
      <c r="N17" s="179"/>
      <c r="O17" s="179"/>
      <c r="P17" s="186"/>
    </row>
    <row r="18" spans="1:16" ht="16.5" customHeight="1">
      <c r="A18" s="176"/>
      <c r="B18" s="188"/>
      <c r="C18" s="200"/>
      <c r="D18" s="201"/>
      <c r="E18" s="329"/>
      <c r="F18" s="328"/>
      <c r="G18" s="328">
        <f t="shared" si="0"/>
        <v>0</v>
      </c>
      <c r="H18" s="328"/>
      <c r="I18" s="191"/>
      <c r="J18" s="179"/>
      <c r="K18" s="179"/>
      <c r="L18" s="179"/>
      <c r="M18" s="179"/>
      <c r="N18" s="179"/>
      <c r="O18" s="179"/>
      <c r="P18" s="186"/>
    </row>
    <row r="19" spans="1:16" ht="16.5" customHeight="1">
      <c r="A19" s="176"/>
      <c r="B19" s="188"/>
      <c r="C19" s="200"/>
      <c r="D19" s="201"/>
      <c r="E19" s="329"/>
      <c r="F19" s="328"/>
      <c r="G19" s="328">
        <f t="shared" si="0"/>
        <v>0</v>
      </c>
      <c r="H19" s="328"/>
      <c r="I19" s="191"/>
      <c r="J19" s="179"/>
      <c r="K19" s="179"/>
      <c r="L19" s="179"/>
      <c r="M19" s="179"/>
      <c r="N19" s="179"/>
      <c r="O19" s="179"/>
      <c r="P19" s="186"/>
    </row>
    <row r="20" spans="1:16" ht="16.5" customHeight="1">
      <c r="A20" s="176"/>
      <c r="B20" s="188"/>
      <c r="C20" s="200"/>
      <c r="D20" s="201"/>
      <c r="E20" s="329"/>
      <c r="F20" s="328"/>
      <c r="G20" s="328">
        <f t="shared" si="0"/>
        <v>0</v>
      </c>
      <c r="H20" s="328"/>
      <c r="I20" s="191"/>
      <c r="J20" s="179"/>
      <c r="K20" s="179"/>
      <c r="L20" s="179"/>
      <c r="M20" s="179"/>
      <c r="N20" s="179"/>
      <c r="O20" s="179"/>
      <c r="P20" s="186"/>
    </row>
    <row r="21" spans="1:16" ht="16.5" customHeight="1">
      <c r="A21" s="176"/>
      <c r="B21" s="188"/>
      <c r="C21" s="200"/>
      <c r="D21" s="201"/>
      <c r="E21" s="329"/>
      <c r="F21" s="328"/>
      <c r="G21" s="328">
        <f t="shared" si="0"/>
        <v>0</v>
      </c>
      <c r="H21" s="328"/>
      <c r="I21" s="191"/>
      <c r="J21" s="179"/>
      <c r="K21" s="179"/>
      <c r="L21" s="179"/>
      <c r="M21" s="179"/>
      <c r="N21" s="179"/>
      <c r="O21" s="179"/>
      <c r="P21" s="186"/>
    </row>
    <row r="22" spans="1:16" ht="16.5" customHeight="1">
      <c r="A22" s="176"/>
      <c r="B22" s="188"/>
      <c r="C22" s="200"/>
      <c r="D22" s="201"/>
      <c r="E22" s="329"/>
      <c r="F22" s="328"/>
      <c r="G22" s="328">
        <f t="shared" si="0"/>
        <v>0</v>
      </c>
      <c r="H22" s="328"/>
      <c r="I22" s="191"/>
      <c r="J22" s="179"/>
      <c r="K22" s="179"/>
      <c r="L22" s="179"/>
      <c r="M22" s="179"/>
      <c r="N22" s="179"/>
      <c r="O22" s="179"/>
      <c r="P22" s="186"/>
    </row>
    <row r="23" spans="1:16" ht="16.5" customHeight="1">
      <c r="A23" s="176"/>
      <c r="B23" s="188"/>
      <c r="C23" s="200"/>
      <c r="D23" s="201"/>
      <c r="E23" s="329"/>
      <c r="F23" s="328"/>
      <c r="G23" s="328">
        <f t="shared" si="0"/>
        <v>0</v>
      </c>
      <c r="H23" s="328"/>
      <c r="I23" s="191"/>
      <c r="J23" s="179"/>
      <c r="K23" s="179"/>
      <c r="L23" s="179"/>
      <c r="M23" s="179"/>
      <c r="N23" s="179"/>
      <c r="O23" s="179"/>
      <c r="P23" s="186"/>
    </row>
    <row r="24" spans="1:16" ht="16.5" customHeight="1">
      <c r="A24" s="176"/>
      <c r="B24" s="188"/>
      <c r="C24" s="200"/>
      <c r="D24" s="201"/>
      <c r="E24" s="329"/>
      <c r="F24" s="328"/>
      <c r="G24" s="328">
        <f t="shared" si="0"/>
        <v>0</v>
      </c>
      <c r="H24" s="328"/>
      <c r="I24" s="191"/>
      <c r="J24" s="179"/>
      <c r="K24" s="179"/>
      <c r="L24" s="179"/>
      <c r="M24" s="179"/>
      <c r="N24" s="179"/>
      <c r="O24" s="179"/>
      <c r="P24" s="186"/>
    </row>
    <row r="25" spans="1:16" ht="16.5" customHeight="1">
      <c r="A25" s="176"/>
      <c r="B25" s="188"/>
      <c r="C25" s="200"/>
      <c r="D25" s="201"/>
      <c r="E25" s="329"/>
      <c r="F25" s="328"/>
      <c r="G25" s="328">
        <f t="shared" si="0"/>
        <v>0</v>
      </c>
      <c r="H25" s="328"/>
      <c r="I25" s="191"/>
      <c r="J25" s="179"/>
      <c r="K25" s="179"/>
      <c r="L25" s="179"/>
      <c r="M25" s="179"/>
      <c r="N25" s="179"/>
      <c r="O25" s="179"/>
      <c r="P25" s="186"/>
    </row>
    <row r="26" spans="1:16" ht="16.5" customHeight="1">
      <c r="A26" s="176"/>
      <c r="B26" s="188"/>
      <c r="C26" s="200"/>
      <c r="D26" s="201"/>
      <c r="E26" s="329"/>
      <c r="F26" s="328"/>
      <c r="G26" s="328">
        <f t="shared" si="0"/>
        <v>0</v>
      </c>
      <c r="H26" s="328"/>
      <c r="I26" s="191"/>
      <c r="J26" s="179"/>
      <c r="K26" s="179"/>
      <c r="L26" s="179"/>
      <c r="M26" s="179"/>
      <c r="N26" s="179"/>
      <c r="O26" s="179"/>
      <c r="P26" s="186"/>
    </row>
    <row r="27" spans="1:16" ht="16.5" customHeight="1">
      <c r="A27" s="176"/>
      <c r="B27" s="188"/>
      <c r="C27" s="200"/>
      <c r="D27" s="201"/>
      <c r="E27" s="329"/>
      <c r="F27" s="328"/>
      <c r="G27" s="328">
        <f t="shared" si="0"/>
        <v>0</v>
      </c>
      <c r="H27" s="328"/>
      <c r="I27" s="191"/>
      <c r="J27" s="179"/>
      <c r="K27" s="179"/>
      <c r="L27" s="179"/>
      <c r="M27" s="179"/>
      <c r="N27" s="179"/>
      <c r="O27" s="179"/>
      <c r="P27" s="186"/>
    </row>
    <row r="28" spans="1:16" ht="16.5" customHeight="1">
      <c r="A28" s="176"/>
      <c r="B28" s="188"/>
      <c r="C28" s="200"/>
      <c r="D28" s="201"/>
      <c r="E28" s="329"/>
      <c r="F28" s="328"/>
      <c r="G28" s="328">
        <f t="shared" si="0"/>
        <v>0</v>
      </c>
      <c r="H28" s="328"/>
      <c r="I28" s="191"/>
      <c r="J28" s="179"/>
      <c r="K28" s="179"/>
      <c r="L28" s="179"/>
      <c r="M28" s="179"/>
      <c r="N28" s="179"/>
      <c r="O28" s="179"/>
      <c r="P28" s="186"/>
    </row>
    <row r="29" spans="1:16" ht="16.5" customHeight="1">
      <c r="A29" s="176"/>
      <c r="B29" s="188"/>
      <c r="C29" s="200"/>
      <c r="D29" s="201"/>
      <c r="E29" s="329"/>
      <c r="F29" s="328"/>
      <c r="G29" s="328">
        <f t="shared" si="0"/>
        <v>0</v>
      </c>
      <c r="H29" s="328"/>
      <c r="I29" s="191"/>
      <c r="J29" s="179"/>
      <c r="K29" s="179"/>
      <c r="L29" s="179"/>
      <c r="M29" s="179"/>
      <c r="N29" s="179"/>
      <c r="O29" s="179"/>
      <c r="P29" s="186"/>
    </row>
    <row r="30" spans="1:16" ht="16.5" customHeight="1">
      <c r="A30" s="522" t="s">
        <v>334</v>
      </c>
      <c r="B30" s="523"/>
      <c r="C30" s="200"/>
      <c r="D30" s="202"/>
      <c r="E30" s="328"/>
      <c r="F30" s="329"/>
      <c r="G30" s="329">
        <f>ROUND(SUM(G6:G29),2)</f>
        <v>0</v>
      </c>
      <c r="H30" s="329">
        <f>ROUND(SUM(H6:H29),2)</f>
        <v>0</v>
      </c>
      <c r="I30" s="191"/>
      <c r="J30" s="179"/>
      <c r="K30" s="179"/>
      <c r="L30" s="179"/>
      <c r="M30" s="179"/>
      <c r="N30" s="179"/>
      <c r="O30" s="179"/>
      <c r="P30" s="186"/>
    </row>
    <row r="31" spans="1:16" ht="15.75" customHeight="1">
      <c r="A31" s="203"/>
      <c r="B31" s="203"/>
      <c r="C31" s="203"/>
      <c r="D31" s="203"/>
      <c r="E31" s="203"/>
      <c r="F31" s="203"/>
      <c r="G31" s="203"/>
      <c r="H31" s="203"/>
      <c r="I31" s="203"/>
      <c r="J31" s="179"/>
      <c r="K31" s="179"/>
      <c r="L31" s="179"/>
      <c r="M31" s="179"/>
      <c r="N31" s="179"/>
      <c r="O31" s="179"/>
      <c r="P31" s="186"/>
    </row>
    <row r="32" spans="1:16" ht="15.75" customHeight="1">
      <c r="A32" s="195"/>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79"/>
      <c r="B73" s="179"/>
      <c r="C73" s="179"/>
      <c r="D73" s="179"/>
      <c r="E73" s="179"/>
      <c r="F73" s="179"/>
      <c r="G73" s="179"/>
      <c r="H73" s="179"/>
      <c r="I73" s="179"/>
      <c r="J73" s="179"/>
      <c r="K73" s="179"/>
      <c r="L73" s="179"/>
      <c r="M73" s="179"/>
      <c r="N73" s="179"/>
      <c r="O73" s="179"/>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87"/>
      <c r="B78" s="187"/>
      <c r="C78" s="187"/>
      <c r="D78" s="187"/>
      <c r="E78" s="187"/>
      <c r="F78" s="187"/>
      <c r="G78" s="187"/>
      <c r="H78" s="187"/>
      <c r="I78" s="187"/>
      <c r="J78" s="187"/>
      <c r="K78" s="187"/>
      <c r="L78" s="187"/>
      <c r="M78" s="187"/>
      <c r="N78" s="187"/>
      <c r="O78" s="187"/>
      <c r="P78" s="186"/>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row r="88" spans="1:15" ht="15.75" customHeight="1">
      <c r="A88" s="102"/>
      <c r="B88" s="102"/>
      <c r="C88" s="102"/>
      <c r="D88" s="102"/>
      <c r="E88" s="102"/>
      <c r="F88" s="102"/>
      <c r="G88" s="102"/>
      <c r="H88" s="102"/>
      <c r="I88" s="102"/>
      <c r="J88" s="102"/>
      <c r="K88" s="102"/>
      <c r="L88" s="102"/>
      <c r="M88" s="102"/>
      <c r="N88" s="102"/>
      <c r="O88" s="102"/>
    </row>
  </sheetData>
  <mergeCells count="11">
    <mergeCell ref="A4:D4"/>
    <mergeCell ref="A30:B30"/>
    <mergeCell ref="E5:G5"/>
    <mergeCell ref="A1:I1"/>
    <mergeCell ref="H5:H6"/>
    <mergeCell ref="A5:A6"/>
    <mergeCell ref="B5:B6"/>
    <mergeCell ref="C5:C6"/>
    <mergeCell ref="A2:I2"/>
    <mergeCell ref="D5:D6"/>
    <mergeCell ref="I5:I6"/>
  </mergeCells>
  <phoneticPr fontId="8" type="noConversion"/>
  <printOptions horizontalCentered="1"/>
  <pageMargins left="0.59055118110236227" right="0.59055118110236227" top="0.86614173228346458" bottom="0.86614173228346458" header="0.47244094488188981" footer="0.59055118110236227"/>
  <pageSetup paperSize="9" scale="95"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tabColor rgb="FFFF0000"/>
    <pageSetUpPr fitToPage="1"/>
  </sheetPr>
  <dimension ref="A1:P87"/>
  <sheetViews>
    <sheetView showGridLines="0" view="pageBreakPreview" topLeftCell="A7" zoomScaleNormal="100" zoomScaleSheetLayoutView="100" workbookViewId="0">
      <selection activeCell="A12" sqref="A12:XFD13"/>
    </sheetView>
  </sheetViews>
  <sheetFormatPr defaultColWidth="9" defaultRowHeight="15.75" customHeight="1"/>
  <cols>
    <col min="1" max="1" width="5.875" style="2" customWidth="1"/>
    <col min="2" max="2" width="28.25" style="2" customWidth="1"/>
    <col min="3" max="3" width="17.5" style="2" customWidth="1"/>
    <col min="4" max="4" width="14.5" style="2" customWidth="1"/>
    <col min="5" max="6" width="17.75" style="2" customWidth="1"/>
    <col min="7" max="7" width="22.25" style="2" customWidth="1"/>
    <col min="8" max="16384" width="9" style="2"/>
  </cols>
  <sheetData>
    <row r="1" spans="1:16" s="15" customFormat="1" ht="30" customHeight="1">
      <c r="A1" s="519" t="s">
        <v>164</v>
      </c>
      <c r="B1" s="519"/>
      <c r="C1" s="519"/>
      <c r="D1" s="519"/>
      <c r="E1" s="519"/>
      <c r="F1" s="519"/>
      <c r="G1" s="519"/>
    </row>
    <row r="2" spans="1:16" s="92" customFormat="1" ht="16.5" customHeight="1">
      <c r="A2" s="518" t="str">
        <f>公用信息!A8</f>
        <v>评估基准日：2018年11月30日</v>
      </c>
      <c r="B2" s="518"/>
      <c r="C2" s="518"/>
      <c r="D2" s="518"/>
      <c r="E2" s="518"/>
      <c r="F2" s="518"/>
      <c r="G2" s="537"/>
      <c r="H2" s="90"/>
      <c r="I2" s="90"/>
      <c r="J2" s="90"/>
      <c r="K2" s="90"/>
      <c r="L2" s="90"/>
      <c r="M2" s="90"/>
      <c r="N2" s="90"/>
      <c r="O2" s="90"/>
    </row>
    <row r="3" spans="1:16" s="92" customFormat="1" ht="16.5" customHeight="1">
      <c r="A3" s="90"/>
      <c r="B3" s="90"/>
      <c r="C3" s="90"/>
      <c r="D3" s="91"/>
      <c r="E3" s="91"/>
      <c r="F3" s="91"/>
      <c r="G3" s="155" t="s">
        <v>338</v>
      </c>
      <c r="H3" s="90"/>
      <c r="I3" s="90"/>
      <c r="J3" s="90"/>
      <c r="K3" s="90"/>
      <c r="L3" s="90"/>
      <c r="M3" s="90"/>
      <c r="N3" s="90"/>
      <c r="O3" s="90"/>
    </row>
    <row r="4" spans="1:16" s="92" customFormat="1" ht="16.5" customHeight="1">
      <c r="A4" s="524" t="str">
        <f>公用信息!A5</f>
        <v>被评估单位：中国劳动关系学院</v>
      </c>
      <c r="B4" s="524"/>
      <c r="C4" s="524"/>
      <c r="D4" s="90"/>
      <c r="E4" s="90"/>
      <c r="F4" s="90"/>
      <c r="G4" s="156" t="s">
        <v>291</v>
      </c>
      <c r="H4" s="90"/>
      <c r="I4" s="90"/>
      <c r="J4" s="90"/>
      <c r="K4" s="90"/>
      <c r="L4" s="90"/>
      <c r="M4" s="90"/>
      <c r="N4" s="90"/>
      <c r="O4" s="90"/>
    </row>
    <row r="5" spans="1:16" s="93" customFormat="1" ht="16.5" customHeight="1">
      <c r="A5" s="176" t="s">
        <v>36</v>
      </c>
      <c r="B5" s="176" t="s">
        <v>339</v>
      </c>
      <c r="C5" s="176" t="s">
        <v>340</v>
      </c>
      <c r="D5" s="176" t="s">
        <v>50</v>
      </c>
      <c r="E5" s="192" t="s">
        <v>51</v>
      </c>
      <c r="F5" s="176" t="s">
        <v>52</v>
      </c>
      <c r="G5" s="176" t="s">
        <v>341</v>
      </c>
      <c r="H5" s="245"/>
      <c r="I5" s="245"/>
      <c r="J5" s="245"/>
      <c r="K5" s="245"/>
      <c r="L5" s="245"/>
      <c r="M5" s="245"/>
      <c r="N5" s="245"/>
      <c r="O5" s="245"/>
      <c r="P5" s="266"/>
    </row>
    <row r="6" spans="1:16" s="92" customFormat="1" ht="16.5" customHeight="1">
      <c r="A6" s="176"/>
      <c r="B6" s="188"/>
      <c r="C6" s="188"/>
      <c r="D6" s="189"/>
      <c r="E6" s="329"/>
      <c r="F6" s="328"/>
      <c r="G6" s="191"/>
      <c r="H6" s="179"/>
      <c r="I6" s="179"/>
      <c r="J6" s="179"/>
      <c r="K6" s="179"/>
      <c r="L6" s="179"/>
      <c r="M6" s="179"/>
      <c r="N6" s="179"/>
      <c r="O6" s="179"/>
      <c r="P6" s="196"/>
    </row>
    <row r="7" spans="1:16" s="92" customFormat="1" ht="16.5" customHeight="1">
      <c r="A7" s="176"/>
      <c r="B7" s="188"/>
      <c r="C7" s="188"/>
      <c r="D7" s="189"/>
      <c r="E7" s="329"/>
      <c r="F7" s="328"/>
      <c r="G7" s="191"/>
      <c r="H7" s="179"/>
      <c r="I7" s="179"/>
      <c r="J7" s="179"/>
      <c r="K7" s="179"/>
      <c r="L7" s="179"/>
      <c r="M7" s="179"/>
      <c r="N7" s="179"/>
      <c r="O7" s="179"/>
      <c r="P7" s="196"/>
    </row>
    <row r="8" spans="1:16" s="92" customFormat="1" ht="16.5" customHeight="1">
      <c r="A8" s="176"/>
      <c r="B8" s="188"/>
      <c r="C8" s="188"/>
      <c r="D8" s="189"/>
      <c r="E8" s="329"/>
      <c r="F8" s="328"/>
      <c r="G8" s="191"/>
      <c r="H8" s="179"/>
      <c r="I8" s="179"/>
      <c r="J8" s="179"/>
      <c r="K8" s="179"/>
      <c r="L8" s="179"/>
      <c r="M8" s="179"/>
      <c r="N8" s="179"/>
      <c r="O8" s="179"/>
      <c r="P8" s="196"/>
    </row>
    <row r="9" spans="1:16" s="92" customFormat="1" ht="16.5" customHeight="1">
      <c r="A9" s="176"/>
      <c r="B9" s="188"/>
      <c r="C9" s="188"/>
      <c r="D9" s="189"/>
      <c r="E9" s="329"/>
      <c r="F9" s="328"/>
      <c r="G9" s="191"/>
      <c r="H9" s="179"/>
      <c r="I9" s="179"/>
      <c r="J9" s="179"/>
      <c r="K9" s="179"/>
      <c r="L9" s="179"/>
      <c r="M9" s="179"/>
      <c r="N9" s="179"/>
      <c r="O9" s="179"/>
      <c r="P9" s="196"/>
    </row>
    <row r="10" spans="1:16" s="92" customFormat="1" ht="16.5" customHeight="1">
      <c r="A10" s="176"/>
      <c r="B10" s="188"/>
      <c r="C10" s="188"/>
      <c r="D10" s="189"/>
      <c r="E10" s="329"/>
      <c r="F10" s="328"/>
      <c r="G10" s="191"/>
      <c r="H10" s="179"/>
      <c r="I10" s="179"/>
      <c r="J10" s="179"/>
      <c r="K10" s="179"/>
      <c r="L10" s="179"/>
      <c r="M10" s="179"/>
      <c r="N10" s="179"/>
      <c r="O10" s="179"/>
      <c r="P10" s="196"/>
    </row>
    <row r="11" spans="1:16" s="92" customFormat="1" ht="16.5" customHeight="1">
      <c r="A11" s="176"/>
      <c r="B11" s="188"/>
      <c r="C11" s="188"/>
      <c r="D11" s="189"/>
      <c r="E11" s="329"/>
      <c r="F11" s="328"/>
      <c r="G11" s="191"/>
      <c r="H11" s="179"/>
      <c r="I11" s="179"/>
      <c r="J11" s="179"/>
      <c r="K11" s="179"/>
      <c r="L11" s="179"/>
      <c r="M11" s="179"/>
      <c r="N11" s="179"/>
      <c r="O11" s="179"/>
      <c r="P11" s="196"/>
    </row>
    <row r="12" spans="1:16" s="92" customFormat="1" ht="16.5" customHeight="1">
      <c r="A12" s="298"/>
      <c r="B12" s="188"/>
      <c r="C12" s="188"/>
      <c r="D12" s="189"/>
      <c r="E12" s="329"/>
      <c r="F12" s="328"/>
      <c r="G12" s="191"/>
      <c r="H12" s="179"/>
      <c r="I12" s="179"/>
      <c r="J12" s="179"/>
      <c r="K12" s="179"/>
      <c r="L12" s="179"/>
      <c r="M12" s="179"/>
      <c r="N12" s="179"/>
      <c r="O12" s="179"/>
      <c r="P12" s="196"/>
    </row>
    <row r="13" spans="1:16" s="92" customFormat="1" ht="16.5" customHeight="1">
      <c r="A13" s="176"/>
      <c r="B13" s="188"/>
      <c r="C13" s="188"/>
      <c r="D13" s="189"/>
      <c r="E13" s="329"/>
      <c r="F13" s="328"/>
      <c r="G13" s="191"/>
      <c r="H13" s="179"/>
      <c r="I13" s="179"/>
      <c r="J13" s="179"/>
      <c r="K13" s="179"/>
      <c r="L13" s="179"/>
      <c r="M13" s="179"/>
      <c r="N13" s="179"/>
      <c r="O13" s="179"/>
      <c r="P13" s="196"/>
    </row>
    <row r="14" spans="1:16" s="92" customFormat="1" ht="16.5" customHeight="1">
      <c r="A14" s="176"/>
      <c r="B14" s="188"/>
      <c r="C14" s="188"/>
      <c r="D14" s="189"/>
      <c r="E14" s="329"/>
      <c r="F14" s="328"/>
      <c r="G14" s="191"/>
      <c r="H14" s="179"/>
      <c r="I14" s="179"/>
      <c r="J14" s="179"/>
      <c r="K14" s="179"/>
      <c r="L14" s="179"/>
      <c r="M14" s="179"/>
      <c r="N14" s="179"/>
      <c r="O14" s="179"/>
      <c r="P14" s="196"/>
    </row>
    <row r="15" spans="1:16" s="92" customFormat="1" ht="16.5" customHeight="1">
      <c r="A15" s="176"/>
      <c r="B15" s="188"/>
      <c r="C15" s="188"/>
      <c r="D15" s="189"/>
      <c r="E15" s="329"/>
      <c r="F15" s="328"/>
      <c r="G15" s="191"/>
      <c r="H15" s="179"/>
      <c r="I15" s="179"/>
      <c r="J15" s="179"/>
      <c r="K15" s="179"/>
      <c r="L15" s="179"/>
      <c r="M15" s="179"/>
      <c r="N15" s="179"/>
      <c r="O15" s="179"/>
      <c r="P15" s="196"/>
    </row>
    <row r="16" spans="1:16" s="92" customFormat="1" ht="16.5" customHeight="1">
      <c r="A16" s="176"/>
      <c r="B16" s="188"/>
      <c r="C16" s="188"/>
      <c r="D16" s="189"/>
      <c r="E16" s="329"/>
      <c r="F16" s="328"/>
      <c r="G16" s="191"/>
      <c r="H16" s="179"/>
      <c r="I16" s="179"/>
      <c r="J16" s="179"/>
      <c r="K16" s="179"/>
      <c r="L16" s="179"/>
      <c r="M16" s="179"/>
      <c r="N16" s="179"/>
      <c r="O16" s="179"/>
      <c r="P16" s="196"/>
    </row>
    <row r="17" spans="1:16" s="92" customFormat="1" ht="16.5" customHeight="1">
      <c r="A17" s="176"/>
      <c r="B17" s="188"/>
      <c r="C17" s="188"/>
      <c r="D17" s="189"/>
      <c r="E17" s="329"/>
      <c r="F17" s="328"/>
      <c r="G17" s="191"/>
      <c r="H17" s="179"/>
      <c r="I17" s="179"/>
      <c r="J17" s="179"/>
      <c r="K17" s="179"/>
      <c r="L17" s="179"/>
      <c r="M17" s="179"/>
      <c r="N17" s="179"/>
      <c r="O17" s="179"/>
      <c r="P17" s="196"/>
    </row>
    <row r="18" spans="1:16" s="92" customFormat="1" ht="16.5" customHeight="1">
      <c r="A18" s="176"/>
      <c r="B18" s="188"/>
      <c r="C18" s="188"/>
      <c r="D18" s="189"/>
      <c r="E18" s="329"/>
      <c r="F18" s="328"/>
      <c r="G18" s="191"/>
      <c r="H18" s="179"/>
      <c r="I18" s="179"/>
      <c r="J18" s="179"/>
      <c r="K18" s="179"/>
      <c r="L18" s="179"/>
      <c r="M18" s="179"/>
      <c r="N18" s="179"/>
      <c r="O18" s="179"/>
      <c r="P18" s="196"/>
    </row>
    <row r="19" spans="1:16" s="92" customFormat="1" ht="16.5" customHeight="1">
      <c r="A19" s="176"/>
      <c r="B19" s="188"/>
      <c r="C19" s="188"/>
      <c r="D19" s="189"/>
      <c r="E19" s="329"/>
      <c r="F19" s="328"/>
      <c r="G19" s="191"/>
      <c r="H19" s="179"/>
      <c r="I19" s="179"/>
      <c r="J19" s="179"/>
      <c r="K19" s="179"/>
      <c r="L19" s="179"/>
      <c r="M19" s="179"/>
      <c r="N19" s="179"/>
      <c r="O19" s="179"/>
      <c r="P19" s="196"/>
    </row>
    <row r="20" spans="1:16" s="92" customFormat="1" ht="16.5" customHeight="1">
      <c r="A20" s="176"/>
      <c r="B20" s="188"/>
      <c r="C20" s="188"/>
      <c r="D20" s="189"/>
      <c r="E20" s="329"/>
      <c r="F20" s="328"/>
      <c r="G20" s="191"/>
      <c r="H20" s="179"/>
      <c r="I20" s="179"/>
      <c r="J20" s="179"/>
      <c r="K20" s="179"/>
      <c r="L20" s="179"/>
      <c r="M20" s="179"/>
      <c r="N20" s="179"/>
      <c r="O20" s="179"/>
      <c r="P20" s="196"/>
    </row>
    <row r="21" spans="1:16" s="92" customFormat="1" ht="16.5" customHeight="1">
      <c r="A21" s="176"/>
      <c r="B21" s="188"/>
      <c r="C21" s="188"/>
      <c r="D21" s="189"/>
      <c r="E21" s="329"/>
      <c r="F21" s="328"/>
      <c r="G21" s="191"/>
      <c r="H21" s="179"/>
      <c r="I21" s="179"/>
      <c r="J21" s="179"/>
      <c r="K21" s="179"/>
      <c r="L21" s="179"/>
      <c r="M21" s="179"/>
      <c r="N21" s="179"/>
      <c r="O21" s="179"/>
      <c r="P21" s="196"/>
    </row>
    <row r="22" spans="1:16" s="92" customFormat="1" ht="16.5" customHeight="1">
      <c r="A22" s="176"/>
      <c r="B22" s="188"/>
      <c r="C22" s="188"/>
      <c r="D22" s="189"/>
      <c r="E22" s="329"/>
      <c r="F22" s="328"/>
      <c r="G22" s="191"/>
      <c r="H22" s="179"/>
      <c r="I22" s="179"/>
      <c r="J22" s="179"/>
      <c r="K22" s="179"/>
      <c r="L22" s="179"/>
      <c r="M22" s="179"/>
      <c r="N22" s="179"/>
      <c r="O22" s="179"/>
      <c r="P22" s="196"/>
    </row>
    <row r="23" spans="1:16" s="92" customFormat="1" ht="16.5" customHeight="1">
      <c r="A23" s="176"/>
      <c r="B23" s="188"/>
      <c r="C23" s="188"/>
      <c r="D23" s="189"/>
      <c r="E23" s="329"/>
      <c r="F23" s="328"/>
      <c r="G23" s="191"/>
      <c r="H23" s="179"/>
      <c r="I23" s="179"/>
      <c r="J23" s="179"/>
      <c r="K23" s="179"/>
      <c r="L23" s="179"/>
      <c r="M23" s="179"/>
      <c r="N23" s="179"/>
      <c r="O23" s="179"/>
      <c r="P23" s="196"/>
    </row>
    <row r="24" spans="1:16" s="92" customFormat="1" ht="16.5" customHeight="1">
      <c r="A24" s="176"/>
      <c r="B24" s="188"/>
      <c r="C24" s="188"/>
      <c r="D24" s="189"/>
      <c r="E24" s="329"/>
      <c r="F24" s="328"/>
      <c r="G24" s="191"/>
      <c r="H24" s="179"/>
      <c r="I24" s="179"/>
      <c r="J24" s="179"/>
      <c r="K24" s="179"/>
      <c r="L24" s="179"/>
      <c r="M24" s="179"/>
      <c r="N24" s="179"/>
      <c r="O24" s="179"/>
      <c r="P24" s="196"/>
    </row>
    <row r="25" spans="1:16" s="92" customFormat="1" ht="16.5" customHeight="1">
      <c r="A25" s="176"/>
      <c r="B25" s="188"/>
      <c r="C25" s="188"/>
      <c r="D25" s="189"/>
      <c r="E25" s="329"/>
      <c r="F25" s="328"/>
      <c r="G25" s="191"/>
      <c r="H25" s="179"/>
      <c r="I25" s="179"/>
      <c r="J25" s="179"/>
      <c r="K25" s="179"/>
      <c r="L25" s="179"/>
      <c r="M25" s="179"/>
      <c r="N25" s="179"/>
      <c r="O25" s="179"/>
      <c r="P25" s="196"/>
    </row>
    <row r="26" spans="1:16" s="92" customFormat="1" ht="16.5" customHeight="1">
      <c r="A26" s="176"/>
      <c r="B26" s="188"/>
      <c r="C26" s="188"/>
      <c r="D26" s="189"/>
      <c r="E26" s="329"/>
      <c r="F26" s="328"/>
      <c r="G26" s="191"/>
      <c r="H26" s="179"/>
      <c r="I26" s="179"/>
      <c r="J26" s="179"/>
      <c r="K26" s="179"/>
      <c r="L26" s="179"/>
      <c r="M26" s="179"/>
      <c r="N26" s="179"/>
      <c r="O26" s="179"/>
      <c r="P26" s="196"/>
    </row>
    <row r="27" spans="1:16" s="92" customFormat="1" ht="16.5" customHeight="1">
      <c r="A27" s="176"/>
      <c r="B27" s="188"/>
      <c r="C27" s="188"/>
      <c r="D27" s="189"/>
      <c r="E27" s="328"/>
      <c r="F27" s="328"/>
      <c r="G27" s="191"/>
      <c r="H27" s="179"/>
      <c r="I27" s="179"/>
      <c r="J27" s="179"/>
      <c r="K27" s="179"/>
      <c r="L27" s="179"/>
      <c r="M27" s="179"/>
      <c r="N27" s="179"/>
      <c r="O27" s="179"/>
      <c r="P27" s="196"/>
    </row>
    <row r="28" spans="1:16" s="92" customFormat="1" ht="16.5" customHeight="1">
      <c r="A28" s="522" t="s">
        <v>334</v>
      </c>
      <c r="B28" s="523"/>
      <c r="C28" s="191"/>
      <c r="D28" s="191"/>
      <c r="E28" s="328">
        <f>ROUND(SUM(E6:E27),2)</f>
        <v>0</v>
      </c>
      <c r="F28" s="328">
        <f>ROUND(SUM(F6:F27),2)</f>
        <v>0</v>
      </c>
      <c r="G28" s="191"/>
      <c r="H28" s="179"/>
      <c r="I28" s="179"/>
      <c r="J28" s="179"/>
      <c r="K28" s="179"/>
      <c r="L28" s="179"/>
      <c r="M28" s="179"/>
      <c r="N28" s="179"/>
      <c r="O28" s="179"/>
      <c r="P28" s="196"/>
    </row>
    <row r="29" spans="1:16" ht="15.75" customHeight="1">
      <c r="A29" s="185"/>
      <c r="B29" s="185"/>
      <c r="C29" s="185"/>
      <c r="D29" s="185"/>
      <c r="E29" s="185"/>
      <c r="F29" s="185"/>
      <c r="G29" s="185"/>
      <c r="H29" s="179"/>
      <c r="I29" s="179"/>
      <c r="J29" s="179"/>
      <c r="K29" s="179"/>
      <c r="L29" s="179"/>
      <c r="M29" s="179"/>
      <c r="N29" s="179"/>
      <c r="O29" s="179"/>
      <c r="P29" s="186"/>
    </row>
    <row r="30" spans="1:16" ht="15.75" customHeight="1">
      <c r="A30" s="198"/>
      <c r="B30" s="199"/>
      <c r="C30" s="199"/>
      <c r="D30" s="199"/>
      <c r="E30" s="199"/>
      <c r="F30" s="199"/>
      <c r="G30" s="199"/>
      <c r="H30" s="179"/>
      <c r="I30" s="179"/>
      <c r="J30" s="179"/>
      <c r="K30" s="179"/>
      <c r="L30" s="179"/>
      <c r="M30" s="179"/>
      <c r="N30" s="179"/>
      <c r="O30" s="179"/>
      <c r="P30" s="186"/>
    </row>
    <row r="31" spans="1:16" ht="15.75" customHeight="1">
      <c r="A31" s="199"/>
      <c r="B31" s="199"/>
      <c r="C31" s="199"/>
      <c r="D31" s="199"/>
      <c r="E31" s="199"/>
      <c r="F31" s="199"/>
      <c r="G31" s="199"/>
      <c r="H31" s="179"/>
      <c r="I31" s="179"/>
      <c r="J31" s="179"/>
      <c r="K31" s="179"/>
      <c r="L31" s="179"/>
      <c r="M31" s="179"/>
      <c r="N31" s="179"/>
      <c r="O31" s="179"/>
      <c r="P31" s="186"/>
    </row>
    <row r="32" spans="1:16" ht="15.75" customHeight="1">
      <c r="A32" s="199"/>
      <c r="B32" s="199"/>
      <c r="C32" s="199"/>
      <c r="D32" s="199"/>
      <c r="E32" s="199"/>
      <c r="F32" s="199"/>
      <c r="G32" s="199"/>
      <c r="H32" s="179"/>
      <c r="I32" s="179"/>
      <c r="J32" s="179"/>
      <c r="K32" s="179"/>
      <c r="L32" s="179"/>
      <c r="M32" s="179"/>
      <c r="N32" s="179"/>
      <c r="O32" s="179"/>
      <c r="P32" s="186"/>
    </row>
    <row r="33" spans="1:16" ht="15.75" customHeight="1">
      <c r="A33" s="199"/>
      <c r="B33" s="199"/>
      <c r="C33" s="199"/>
      <c r="D33" s="199"/>
      <c r="E33" s="199"/>
      <c r="F33" s="199"/>
      <c r="G33" s="19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79"/>
      <c r="B72" s="179"/>
      <c r="C72" s="179"/>
      <c r="D72" s="179"/>
      <c r="E72" s="179"/>
      <c r="F72" s="179"/>
      <c r="G72" s="179"/>
      <c r="H72" s="179"/>
      <c r="I72" s="179"/>
      <c r="J72" s="179"/>
      <c r="K72" s="179"/>
      <c r="L72" s="179"/>
      <c r="M72" s="179"/>
      <c r="N72" s="179"/>
      <c r="O72" s="179"/>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87"/>
      <c r="B77" s="187"/>
      <c r="C77" s="187"/>
      <c r="D77" s="187"/>
      <c r="E77" s="187"/>
      <c r="F77" s="187"/>
      <c r="G77" s="187"/>
      <c r="H77" s="187"/>
      <c r="I77" s="187"/>
      <c r="J77" s="187"/>
      <c r="K77" s="187"/>
      <c r="L77" s="187"/>
      <c r="M77" s="187"/>
      <c r="N77" s="187"/>
      <c r="O77" s="187"/>
      <c r="P77" s="186"/>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row r="87" spans="1:15" ht="15.75" customHeight="1">
      <c r="A87" s="102"/>
      <c r="B87" s="102"/>
      <c r="C87" s="102"/>
      <c r="D87" s="102"/>
      <c r="E87" s="102"/>
      <c r="F87" s="102"/>
      <c r="G87" s="102"/>
      <c r="H87" s="102"/>
      <c r="I87" s="102"/>
      <c r="J87" s="102"/>
      <c r="K87" s="102"/>
      <c r="L87" s="102"/>
      <c r="M87" s="102"/>
      <c r="N87" s="102"/>
      <c r="O87" s="102"/>
    </row>
  </sheetData>
  <mergeCells count="4">
    <mergeCell ref="A2:G2"/>
    <mergeCell ref="A1:G1"/>
    <mergeCell ref="A4:C4"/>
    <mergeCell ref="A28:B28"/>
  </mergeCells>
  <phoneticPr fontId="8" type="noConversion"/>
  <printOptions horizontalCentered="1" gridLinesSet="0"/>
  <pageMargins left="0.59055118110236227" right="0.59055118110236227" top="0.86614173228346458" bottom="0.86614173228346458" header="0.47244094488188981" footer="0.59055118110236227"/>
  <pageSetup paperSize="9" fitToHeight="0" orientation="landscape" blackAndWhite="1" horizontalDpi="300" verticalDpi="300" r:id="rId1"/>
  <headerFooter scaleWithDoc="0">
    <oddFooter>&amp;L&amp;"宋体,常规"&amp;11被评估单位填表人：
填表日期：2015年  月&amp;R&amp;"宋体,常规"&amp;11评估人员：</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tabColor rgb="FFFF0000"/>
    <pageSetUpPr fitToPage="1"/>
  </sheetPr>
  <dimension ref="A1:P86"/>
  <sheetViews>
    <sheetView view="pageBreakPreview" zoomScaleNormal="100" zoomScaleSheetLayoutView="100" workbookViewId="0">
      <selection activeCell="A12" sqref="A12:XFD13"/>
    </sheetView>
  </sheetViews>
  <sheetFormatPr defaultColWidth="9" defaultRowHeight="15.75" customHeight="1"/>
  <cols>
    <col min="1" max="1" width="7.875" style="2" customWidth="1"/>
    <col min="2" max="2" width="27.875" style="2" customWidth="1"/>
    <col min="3" max="3" width="15" style="2" customWidth="1"/>
    <col min="4" max="4" width="17.125" style="2" customWidth="1"/>
    <col min="5" max="6" width="17.875" style="2" customWidth="1"/>
    <col min="7" max="7" width="16.875" style="2" customWidth="1"/>
    <col min="8" max="16384" width="9" style="2"/>
  </cols>
  <sheetData>
    <row r="1" spans="1:16" s="15" customFormat="1" ht="30" customHeight="1">
      <c r="A1" s="519" t="s">
        <v>163</v>
      </c>
      <c r="B1" s="519"/>
      <c r="C1" s="519"/>
      <c r="D1" s="519"/>
      <c r="E1" s="519"/>
      <c r="F1" s="519"/>
      <c r="G1" s="519"/>
    </row>
    <row r="2" spans="1:16" s="102" customFormat="1" ht="16.5" customHeight="1">
      <c r="A2" s="518" t="str">
        <f>公用信息!A8</f>
        <v>评估基准日：2018年11月30日</v>
      </c>
      <c r="B2" s="518"/>
      <c r="C2" s="518"/>
      <c r="D2" s="518"/>
      <c r="E2" s="518"/>
      <c r="F2" s="518"/>
      <c r="G2" s="537"/>
      <c r="H2" s="90"/>
      <c r="I2" s="90"/>
      <c r="J2" s="90"/>
      <c r="K2" s="90"/>
      <c r="L2" s="90"/>
      <c r="M2" s="90"/>
      <c r="N2" s="90"/>
      <c r="O2" s="90"/>
    </row>
    <row r="3" spans="1:16" s="102" customFormat="1" ht="16.5" customHeight="1">
      <c r="A3" s="91"/>
      <c r="B3" s="91"/>
      <c r="C3" s="91"/>
      <c r="D3" s="91"/>
      <c r="E3" s="91"/>
      <c r="F3" s="91"/>
      <c r="G3" s="155" t="s">
        <v>335</v>
      </c>
      <c r="H3" s="90"/>
      <c r="I3" s="90"/>
      <c r="J3" s="90"/>
      <c r="K3" s="90"/>
      <c r="L3" s="90"/>
      <c r="M3" s="90"/>
      <c r="N3" s="90"/>
      <c r="O3" s="90"/>
    </row>
    <row r="4" spans="1:16" s="102" customFormat="1" ht="16.5" customHeight="1">
      <c r="A4" s="540" t="str">
        <f>公用信息!A5</f>
        <v>被评估单位：中国劳动关系学院</v>
      </c>
      <c r="B4" s="540"/>
      <c r="C4" s="540"/>
      <c r="D4" s="540"/>
      <c r="E4" s="90"/>
      <c r="F4" s="90"/>
      <c r="G4" s="156" t="s">
        <v>291</v>
      </c>
      <c r="H4" s="90"/>
      <c r="I4" s="90"/>
      <c r="J4" s="90"/>
      <c r="K4" s="90"/>
      <c r="L4" s="90"/>
      <c r="M4" s="90"/>
      <c r="N4" s="90"/>
      <c r="O4" s="90"/>
    </row>
    <row r="5" spans="1:16" s="118" customFormat="1" ht="16.5" customHeight="1">
      <c r="A5" s="176" t="s">
        <v>36</v>
      </c>
      <c r="B5" s="176" t="s">
        <v>336</v>
      </c>
      <c r="C5" s="176" t="s">
        <v>50</v>
      </c>
      <c r="D5" s="176" t="s">
        <v>337</v>
      </c>
      <c r="E5" s="192" t="s">
        <v>51</v>
      </c>
      <c r="F5" s="176" t="s">
        <v>52</v>
      </c>
      <c r="G5" s="176" t="s">
        <v>331</v>
      </c>
      <c r="H5" s="245"/>
      <c r="I5" s="245"/>
      <c r="J5" s="245"/>
      <c r="K5" s="245"/>
      <c r="L5" s="245"/>
      <c r="M5" s="245"/>
      <c r="N5" s="245"/>
      <c r="O5" s="245"/>
      <c r="P5" s="246"/>
    </row>
    <row r="6" spans="1:16" s="102" customFormat="1" ht="16.5" customHeight="1">
      <c r="A6" s="176"/>
      <c r="B6" s="188"/>
      <c r="C6" s="189"/>
      <c r="D6" s="176"/>
      <c r="E6" s="329"/>
      <c r="F6" s="328"/>
      <c r="G6" s="191"/>
      <c r="H6" s="179"/>
      <c r="I6" s="179"/>
      <c r="J6" s="179"/>
      <c r="K6" s="179"/>
      <c r="L6" s="179"/>
      <c r="M6" s="179"/>
      <c r="N6" s="179"/>
      <c r="O6" s="179"/>
      <c r="P6" s="187"/>
    </row>
    <row r="7" spans="1:16" s="102" customFormat="1" ht="16.5" customHeight="1">
      <c r="A7" s="176"/>
      <c r="B7" s="188"/>
      <c r="C7" s="189"/>
      <c r="D7" s="176"/>
      <c r="E7" s="329"/>
      <c r="F7" s="328"/>
      <c r="G7" s="191"/>
      <c r="H7" s="179"/>
      <c r="I7" s="179"/>
      <c r="J7" s="179"/>
      <c r="K7" s="179"/>
      <c r="L7" s="179"/>
      <c r="M7" s="179"/>
      <c r="N7" s="179"/>
      <c r="O7" s="179"/>
      <c r="P7" s="187"/>
    </row>
    <row r="8" spans="1:16" s="102" customFormat="1" ht="16.5" customHeight="1">
      <c r="A8" s="176"/>
      <c r="B8" s="188"/>
      <c r="C8" s="189"/>
      <c r="D8" s="176"/>
      <c r="E8" s="329"/>
      <c r="F8" s="328"/>
      <c r="G8" s="191"/>
      <c r="H8" s="179"/>
      <c r="I8" s="179"/>
      <c r="J8" s="179"/>
      <c r="K8" s="179"/>
      <c r="L8" s="179"/>
      <c r="M8" s="179"/>
      <c r="N8" s="179"/>
      <c r="O8" s="179"/>
      <c r="P8" s="187"/>
    </row>
    <row r="9" spans="1:16" s="102" customFormat="1" ht="16.5" customHeight="1">
      <c r="A9" s="176"/>
      <c r="B9" s="188"/>
      <c r="C9" s="189"/>
      <c r="D9" s="176"/>
      <c r="E9" s="329"/>
      <c r="F9" s="328"/>
      <c r="G9" s="191"/>
      <c r="H9" s="179"/>
      <c r="I9" s="179"/>
      <c r="J9" s="179"/>
      <c r="K9" s="179"/>
      <c r="L9" s="179"/>
      <c r="M9" s="179"/>
      <c r="N9" s="179"/>
      <c r="O9" s="179"/>
      <c r="P9" s="187"/>
    </row>
    <row r="10" spans="1:16" s="102" customFormat="1" ht="16.5" customHeight="1">
      <c r="A10" s="176"/>
      <c r="B10" s="188"/>
      <c r="C10" s="189"/>
      <c r="D10" s="176"/>
      <c r="E10" s="329"/>
      <c r="F10" s="328"/>
      <c r="G10" s="191"/>
      <c r="H10" s="179"/>
      <c r="I10" s="179"/>
      <c r="J10" s="179"/>
      <c r="K10" s="179"/>
      <c r="L10" s="179"/>
      <c r="M10" s="179"/>
      <c r="N10" s="179"/>
      <c r="O10" s="179"/>
      <c r="P10" s="187"/>
    </row>
    <row r="11" spans="1:16" s="102" customFormat="1" ht="16.5" customHeight="1">
      <c r="A11" s="176"/>
      <c r="B11" s="188"/>
      <c r="C11" s="189"/>
      <c r="D11" s="176"/>
      <c r="E11" s="329"/>
      <c r="F11" s="328"/>
      <c r="G11" s="191"/>
      <c r="H11" s="179"/>
      <c r="I11" s="179"/>
      <c r="J11" s="179"/>
      <c r="K11" s="179"/>
      <c r="L11" s="179"/>
      <c r="M11" s="179"/>
      <c r="N11" s="179"/>
      <c r="O11" s="179"/>
      <c r="P11" s="187"/>
    </row>
    <row r="12" spans="1:16" s="102" customFormat="1" ht="16.5" customHeight="1">
      <c r="A12" s="176"/>
      <c r="B12" s="188"/>
      <c r="C12" s="189"/>
      <c r="D12" s="176"/>
      <c r="E12" s="329"/>
      <c r="F12" s="328"/>
      <c r="G12" s="191"/>
      <c r="H12" s="179"/>
      <c r="I12" s="179"/>
      <c r="J12" s="179"/>
      <c r="K12" s="179"/>
      <c r="L12" s="179"/>
      <c r="M12" s="179"/>
      <c r="N12" s="179"/>
      <c r="O12" s="179"/>
      <c r="P12" s="187"/>
    </row>
    <row r="13" spans="1:16" s="102" customFormat="1" ht="16.5" customHeight="1">
      <c r="A13" s="176"/>
      <c r="B13" s="188"/>
      <c r="C13" s="189"/>
      <c r="D13" s="176"/>
      <c r="E13" s="329"/>
      <c r="F13" s="328"/>
      <c r="G13" s="191"/>
      <c r="H13" s="179"/>
      <c r="I13" s="179"/>
      <c r="J13" s="179"/>
      <c r="K13" s="179"/>
      <c r="L13" s="179"/>
      <c r="M13" s="179"/>
      <c r="N13" s="179"/>
      <c r="O13" s="179"/>
      <c r="P13" s="187"/>
    </row>
    <row r="14" spans="1:16" s="102" customFormat="1" ht="16.5" customHeight="1">
      <c r="A14" s="176"/>
      <c r="B14" s="188"/>
      <c r="C14" s="189"/>
      <c r="D14" s="176"/>
      <c r="E14" s="329"/>
      <c r="F14" s="328"/>
      <c r="G14" s="191"/>
      <c r="H14" s="179"/>
      <c r="I14" s="179"/>
      <c r="J14" s="179"/>
      <c r="K14" s="179"/>
      <c r="L14" s="179"/>
      <c r="M14" s="179"/>
      <c r="N14" s="179"/>
      <c r="O14" s="179"/>
      <c r="P14" s="187"/>
    </row>
    <row r="15" spans="1:16" s="102" customFormat="1" ht="16.5" customHeight="1">
      <c r="A15" s="176"/>
      <c r="B15" s="188"/>
      <c r="C15" s="189"/>
      <c r="D15" s="176"/>
      <c r="E15" s="329"/>
      <c r="F15" s="328"/>
      <c r="G15" s="191"/>
      <c r="H15" s="179"/>
      <c r="I15" s="179"/>
      <c r="J15" s="179"/>
      <c r="K15" s="179"/>
      <c r="L15" s="179"/>
      <c r="M15" s="179"/>
      <c r="N15" s="179"/>
      <c r="O15" s="179"/>
      <c r="P15" s="187"/>
    </row>
    <row r="16" spans="1:16" s="102" customFormat="1" ht="16.5" customHeight="1">
      <c r="A16" s="176"/>
      <c r="B16" s="188"/>
      <c r="C16" s="189"/>
      <c r="D16" s="176"/>
      <c r="E16" s="329"/>
      <c r="F16" s="328"/>
      <c r="G16" s="191"/>
      <c r="H16" s="179"/>
      <c r="I16" s="179"/>
      <c r="J16" s="179"/>
      <c r="K16" s="179"/>
      <c r="L16" s="179"/>
      <c r="M16" s="179"/>
      <c r="N16" s="179"/>
      <c r="O16" s="179"/>
      <c r="P16" s="187"/>
    </row>
    <row r="17" spans="1:16" s="102" customFormat="1" ht="16.5" customHeight="1">
      <c r="A17" s="176"/>
      <c r="B17" s="188"/>
      <c r="C17" s="189"/>
      <c r="D17" s="176"/>
      <c r="E17" s="329"/>
      <c r="F17" s="328"/>
      <c r="G17" s="191"/>
      <c r="H17" s="179"/>
      <c r="I17" s="179"/>
      <c r="J17" s="179"/>
      <c r="K17" s="179"/>
      <c r="L17" s="179"/>
      <c r="M17" s="179"/>
      <c r="N17" s="179"/>
      <c r="O17" s="179"/>
      <c r="P17" s="187"/>
    </row>
    <row r="18" spans="1:16" s="102" customFormat="1" ht="16.5" customHeight="1">
      <c r="A18" s="176"/>
      <c r="B18" s="188"/>
      <c r="C18" s="189"/>
      <c r="D18" s="176"/>
      <c r="E18" s="329"/>
      <c r="F18" s="328"/>
      <c r="G18" s="191"/>
      <c r="H18" s="179"/>
      <c r="I18" s="179"/>
      <c r="J18" s="179"/>
      <c r="K18" s="179"/>
      <c r="L18" s="179"/>
      <c r="M18" s="179"/>
      <c r="N18" s="179"/>
      <c r="O18" s="179"/>
      <c r="P18" s="187"/>
    </row>
    <row r="19" spans="1:16" s="102" customFormat="1" ht="16.5" customHeight="1">
      <c r="A19" s="176"/>
      <c r="B19" s="188"/>
      <c r="C19" s="189"/>
      <c r="D19" s="176"/>
      <c r="E19" s="329"/>
      <c r="F19" s="328"/>
      <c r="G19" s="191"/>
      <c r="H19" s="179"/>
      <c r="I19" s="179"/>
      <c r="J19" s="179"/>
      <c r="K19" s="179"/>
      <c r="L19" s="179"/>
      <c r="M19" s="179"/>
      <c r="N19" s="179"/>
      <c r="O19" s="179"/>
      <c r="P19" s="187"/>
    </row>
    <row r="20" spans="1:16" s="102" customFormat="1" ht="16.5" customHeight="1">
      <c r="A20" s="176"/>
      <c r="B20" s="188"/>
      <c r="C20" s="189"/>
      <c r="D20" s="176"/>
      <c r="E20" s="329"/>
      <c r="F20" s="328"/>
      <c r="G20" s="191"/>
      <c r="H20" s="179"/>
      <c r="I20" s="179"/>
      <c r="J20" s="179"/>
      <c r="K20" s="179"/>
      <c r="L20" s="179"/>
      <c r="M20" s="179"/>
      <c r="N20" s="179"/>
      <c r="O20" s="179"/>
      <c r="P20" s="187"/>
    </row>
    <row r="21" spans="1:16" s="102" customFormat="1" ht="16.5" customHeight="1">
      <c r="A21" s="176"/>
      <c r="B21" s="188"/>
      <c r="C21" s="189"/>
      <c r="D21" s="176"/>
      <c r="E21" s="329"/>
      <c r="F21" s="328"/>
      <c r="G21" s="191"/>
      <c r="H21" s="179"/>
      <c r="I21" s="179"/>
      <c r="J21" s="179"/>
      <c r="K21" s="179"/>
      <c r="L21" s="179"/>
      <c r="M21" s="179"/>
      <c r="N21" s="179"/>
      <c r="O21" s="179"/>
      <c r="P21" s="187"/>
    </row>
    <row r="22" spans="1:16" s="102" customFormat="1" ht="16.5" customHeight="1">
      <c r="A22" s="176"/>
      <c r="B22" s="188"/>
      <c r="C22" s="189"/>
      <c r="D22" s="176"/>
      <c r="E22" s="329"/>
      <c r="F22" s="328"/>
      <c r="G22" s="191"/>
      <c r="H22" s="179"/>
      <c r="I22" s="179"/>
      <c r="J22" s="179"/>
      <c r="K22" s="179"/>
      <c r="L22" s="179"/>
      <c r="M22" s="179"/>
      <c r="N22" s="179"/>
      <c r="O22" s="179"/>
      <c r="P22" s="187"/>
    </row>
    <row r="23" spans="1:16" s="102" customFormat="1" ht="16.5" customHeight="1">
      <c r="A23" s="176"/>
      <c r="B23" s="188"/>
      <c r="C23" s="189"/>
      <c r="D23" s="176"/>
      <c r="E23" s="329"/>
      <c r="F23" s="328"/>
      <c r="G23" s="191"/>
      <c r="H23" s="179"/>
      <c r="I23" s="179"/>
      <c r="J23" s="179"/>
      <c r="K23" s="179"/>
      <c r="L23" s="179"/>
      <c r="M23" s="179"/>
      <c r="N23" s="179"/>
      <c r="O23" s="179"/>
      <c r="P23" s="187"/>
    </row>
    <row r="24" spans="1:16" s="102" customFormat="1" ht="16.5" customHeight="1">
      <c r="A24" s="176"/>
      <c r="B24" s="188"/>
      <c r="C24" s="189"/>
      <c r="D24" s="176"/>
      <c r="E24" s="329"/>
      <c r="F24" s="328"/>
      <c r="G24" s="191"/>
      <c r="H24" s="179"/>
      <c r="I24" s="179"/>
      <c r="J24" s="179"/>
      <c r="K24" s="179"/>
      <c r="L24" s="179"/>
      <c r="M24" s="179"/>
      <c r="N24" s="179"/>
      <c r="O24" s="179"/>
      <c r="P24" s="187"/>
    </row>
    <row r="25" spans="1:16" s="102" customFormat="1" ht="16.5" customHeight="1">
      <c r="A25" s="176"/>
      <c r="B25" s="188"/>
      <c r="C25" s="189"/>
      <c r="D25" s="176"/>
      <c r="E25" s="329"/>
      <c r="F25" s="328"/>
      <c r="G25" s="191"/>
      <c r="H25" s="179"/>
      <c r="I25" s="179"/>
      <c r="J25" s="179"/>
      <c r="K25" s="179"/>
      <c r="L25" s="179"/>
      <c r="M25" s="179"/>
      <c r="N25" s="179"/>
      <c r="O25" s="179"/>
      <c r="P25" s="187"/>
    </row>
    <row r="26" spans="1:16" s="102" customFormat="1" ht="16.5" customHeight="1">
      <c r="A26" s="176"/>
      <c r="B26" s="188"/>
      <c r="C26" s="189"/>
      <c r="D26" s="176"/>
      <c r="E26" s="329"/>
      <c r="F26" s="328"/>
      <c r="G26" s="191"/>
      <c r="H26" s="179"/>
      <c r="I26" s="179"/>
      <c r="J26" s="179"/>
      <c r="K26" s="179"/>
      <c r="L26" s="179"/>
      <c r="M26" s="179"/>
      <c r="N26" s="179"/>
      <c r="O26" s="179"/>
      <c r="P26" s="187"/>
    </row>
    <row r="27" spans="1:16" s="102" customFormat="1" ht="16.5" customHeight="1">
      <c r="A27" s="176"/>
      <c r="B27" s="188"/>
      <c r="C27" s="189"/>
      <c r="D27" s="176"/>
      <c r="E27" s="329"/>
      <c r="F27" s="328"/>
      <c r="G27" s="191"/>
      <c r="H27" s="179"/>
      <c r="I27" s="179"/>
      <c r="J27" s="179"/>
      <c r="K27" s="179"/>
      <c r="L27" s="179"/>
      <c r="M27" s="179"/>
      <c r="N27" s="179"/>
      <c r="O27" s="179"/>
      <c r="P27" s="187"/>
    </row>
    <row r="28" spans="1:16" s="102" customFormat="1" ht="16.5" customHeight="1">
      <c r="A28" s="522" t="s">
        <v>334</v>
      </c>
      <c r="B28" s="523"/>
      <c r="C28" s="189"/>
      <c r="D28" s="176"/>
      <c r="E28" s="328">
        <f>SUM(E6:E27)</f>
        <v>0</v>
      </c>
      <c r="F28" s="328">
        <f>SUM(F6:F27)</f>
        <v>0</v>
      </c>
      <c r="G28" s="191"/>
      <c r="H28" s="179"/>
      <c r="I28" s="179"/>
      <c r="J28" s="179"/>
      <c r="K28" s="179"/>
      <c r="L28" s="179"/>
      <c r="M28" s="179"/>
      <c r="N28" s="179"/>
      <c r="O28" s="179"/>
      <c r="P28" s="187"/>
    </row>
    <row r="29" spans="1:16" ht="15.75" customHeight="1">
      <c r="A29" s="193"/>
      <c r="B29" s="193"/>
      <c r="C29" s="193"/>
      <c r="D29" s="193"/>
      <c r="E29" s="185"/>
      <c r="F29" s="185"/>
      <c r="G29" s="185"/>
      <c r="H29" s="179"/>
      <c r="I29" s="179"/>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G1"/>
    <mergeCell ref="A2:G2"/>
    <mergeCell ref="A28:B28"/>
    <mergeCell ref="A4:D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tabColor rgb="FFFF0000"/>
    <pageSetUpPr fitToPage="1"/>
  </sheetPr>
  <dimension ref="A1:P86"/>
  <sheetViews>
    <sheetView view="pageBreakPreview" zoomScaleNormal="100" zoomScaleSheetLayoutView="100" workbookViewId="0">
      <selection activeCell="A12" sqref="A12:XFD13"/>
    </sheetView>
  </sheetViews>
  <sheetFormatPr defaultColWidth="9" defaultRowHeight="15.75" customHeight="1"/>
  <cols>
    <col min="1" max="1" width="7" style="2" customWidth="1"/>
    <col min="2" max="2" width="31.875" style="2" customWidth="1"/>
    <col min="3" max="3" width="17" style="2" customWidth="1"/>
    <col min="4" max="4" width="20.75" style="2" customWidth="1"/>
    <col min="5" max="5" width="21.375" style="2" customWidth="1"/>
    <col min="6" max="6" width="21" style="2" customWidth="1"/>
    <col min="7" max="16384" width="9" style="2"/>
  </cols>
  <sheetData>
    <row r="1" spans="1:16" s="15" customFormat="1" ht="30" customHeight="1">
      <c r="A1" s="519" t="s">
        <v>162</v>
      </c>
      <c r="B1" s="551"/>
      <c r="C1" s="551"/>
      <c r="D1" s="551"/>
      <c r="E1" s="551"/>
      <c r="F1" s="551"/>
    </row>
    <row r="2" spans="1:16" s="92" customFormat="1" ht="16.5" customHeight="1">
      <c r="A2" s="518" t="str">
        <f>公用信息!A8</f>
        <v>评估基准日：2018年11月30日</v>
      </c>
      <c r="B2" s="518"/>
      <c r="C2" s="518"/>
      <c r="D2" s="518"/>
      <c r="E2" s="518"/>
      <c r="F2" s="518"/>
      <c r="G2" s="90"/>
      <c r="H2" s="90"/>
      <c r="I2" s="90"/>
      <c r="J2" s="90"/>
      <c r="K2" s="90"/>
      <c r="L2" s="90"/>
      <c r="M2" s="90"/>
      <c r="N2" s="90"/>
      <c r="O2" s="90"/>
    </row>
    <row r="3" spans="1:16" s="92" customFormat="1" ht="16.5" customHeight="1">
      <c r="A3" s="91"/>
      <c r="B3" s="91"/>
      <c r="C3" s="91"/>
      <c r="D3" s="91"/>
      <c r="E3" s="91"/>
      <c r="F3" s="155" t="s">
        <v>332</v>
      </c>
      <c r="G3" s="90"/>
      <c r="H3" s="90"/>
      <c r="I3" s="90"/>
      <c r="J3" s="90"/>
      <c r="K3" s="90"/>
      <c r="L3" s="90"/>
      <c r="M3" s="90"/>
      <c r="N3" s="90"/>
      <c r="O3" s="90"/>
    </row>
    <row r="4" spans="1:16" s="92" customFormat="1" ht="16.5" customHeight="1">
      <c r="A4" s="540" t="str">
        <f>公用信息!A5</f>
        <v>被评估单位：中国劳动关系学院</v>
      </c>
      <c r="B4" s="540"/>
      <c r="C4" s="540"/>
      <c r="D4" s="90"/>
      <c r="E4" s="90"/>
      <c r="F4" s="156" t="s">
        <v>291</v>
      </c>
      <c r="G4" s="90"/>
      <c r="H4" s="90"/>
      <c r="I4" s="90"/>
      <c r="J4" s="90"/>
      <c r="K4" s="90"/>
      <c r="L4" s="90"/>
      <c r="M4" s="90"/>
      <c r="N4" s="90"/>
      <c r="O4" s="90"/>
    </row>
    <row r="5" spans="1:16" s="93" customFormat="1" ht="16.5" customHeight="1">
      <c r="A5" s="176" t="s">
        <v>36</v>
      </c>
      <c r="B5" s="176" t="s">
        <v>333</v>
      </c>
      <c r="C5" s="176" t="s">
        <v>50</v>
      </c>
      <c r="D5" s="192" t="s">
        <v>51</v>
      </c>
      <c r="E5" s="176" t="s">
        <v>52</v>
      </c>
      <c r="F5" s="176" t="s">
        <v>331</v>
      </c>
      <c r="G5" s="245"/>
      <c r="H5" s="245"/>
      <c r="I5" s="245"/>
      <c r="J5" s="245"/>
      <c r="K5" s="245"/>
      <c r="L5" s="245"/>
      <c r="M5" s="245"/>
      <c r="N5" s="245"/>
      <c r="O5" s="245"/>
      <c r="P5" s="266"/>
    </row>
    <row r="6" spans="1:16" s="92" customFormat="1" ht="16.5" customHeight="1">
      <c r="A6" s="176"/>
      <c r="B6" s="188"/>
      <c r="C6" s="189"/>
      <c r="D6" s="355"/>
      <c r="E6" s="337"/>
      <c r="F6" s="191"/>
      <c r="G6" s="179"/>
      <c r="H6" s="179"/>
      <c r="I6" s="179"/>
      <c r="J6" s="179"/>
      <c r="K6" s="179"/>
      <c r="L6" s="179"/>
      <c r="M6" s="179"/>
      <c r="N6" s="179"/>
      <c r="O6" s="179"/>
      <c r="P6" s="196"/>
    </row>
    <row r="7" spans="1:16" s="92" customFormat="1" ht="16.5" customHeight="1">
      <c r="A7" s="176"/>
      <c r="B7" s="188"/>
      <c r="C7" s="189"/>
      <c r="D7" s="355"/>
      <c r="E7" s="337"/>
      <c r="F7" s="191"/>
      <c r="G7" s="179"/>
      <c r="H7" s="179"/>
      <c r="I7" s="179"/>
      <c r="J7" s="179"/>
      <c r="K7" s="179"/>
      <c r="L7" s="179"/>
      <c r="M7" s="179"/>
      <c r="N7" s="179"/>
      <c r="O7" s="179"/>
      <c r="P7" s="196"/>
    </row>
    <row r="8" spans="1:16" s="92" customFormat="1" ht="16.5" customHeight="1">
      <c r="A8" s="176"/>
      <c r="B8" s="188"/>
      <c r="C8" s="189"/>
      <c r="D8" s="355"/>
      <c r="E8" s="337"/>
      <c r="F8" s="191"/>
      <c r="G8" s="179"/>
      <c r="H8" s="179"/>
      <c r="I8" s="179"/>
      <c r="J8" s="179"/>
      <c r="K8" s="179"/>
      <c r="L8" s="179"/>
      <c r="M8" s="179"/>
      <c r="N8" s="179"/>
      <c r="O8" s="179"/>
      <c r="P8" s="196"/>
    </row>
    <row r="9" spans="1:16" s="92" customFormat="1" ht="16.5" customHeight="1">
      <c r="A9" s="176"/>
      <c r="B9" s="188"/>
      <c r="C9" s="189"/>
      <c r="D9" s="355"/>
      <c r="E9" s="337"/>
      <c r="F9" s="191"/>
      <c r="G9" s="179"/>
      <c r="H9" s="179"/>
      <c r="I9" s="179"/>
      <c r="J9" s="179"/>
      <c r="K9" s="179"/>
      <c r="L9" s="179"/>
      <c r="M9" s="179"/>
      <c r="N9" s="179"/>
      <c r="O9" s="179"/>
      <c r="P9" s="196"/>
    </row>
    <row r="10" spans="1:16" s="92" customFormat="1" ht="16.5" customHeight="1">
      <c r="A10" s="176"/>
      <c r="B10" s="188"/>
      <c r="C10" s="189"/>
      <c r="D10" s="355"/>
      <c r="E10" s="337"/>
      <c r="F10" s="191"/>
      <c r="G10" s="179"/>
      <c r="H10" s="179"/>
      <c r="I10" s="179"/>
      <c r="J10" s="179"/>
      <c r="K10" s="179"/>
      <c r="L10" s="179"/>
      <c r="M10" s="179"/>
      <c r="N10" s="179"/>
      <c r="O10" s="179"/>
      <c r="P10" s="196"/>
    </row>
    <row r="11" spans="1:16" s="92" customFormat="1" ht="16.5" customHeight="1">
      <c r="A11" s="176"/>
      <c r="B11" s="188"/>
      <c r="C11" s="189"/>
      <c r="D11" s="355"/>
      <c r="E11" s="337"/>
      <c r="F11" s="191"/>
      <c r="G11" s="179"/>
      <c r="H11" s="179"/>
      <c r="I11" s="179"/>
      <c r="J11" s="179"/>
      <c r="K11" s="179"/>
      <c r="L11" s="179"/>
      <c r="M11" s="179"/>
      <c r="N11" s="179"/>
      <c r="O11" s="179"/>
      <c r="P11" s="196"/>
    </row>
    <row r="12" spans="1:16" s="92" customFormat="1" ht="16.5" customHeight="1">
      <c r="A12" s="176"/>
      <c r="B12" s="188"/>
      <c r="C12" s="189"/>
      <c r="D12" s="355"/>
      <c r="E12" s="337"/>
      <c r="F12" s="191"/>
      <c r="G12" s="179"/>
      <c r="H12" s="179"/>
      <c r="I12" s="179"/>
      <c r="J12" s="179"/>
      <c r="K12" s="179"/>
      <c r="L12" s="179"/>
      <c r="M12" s="179"/>
      <c r="N12" s="179"/>
      <c r="O12" s="179"/>
      <c r="P12" s="196"/>
    </row>
    <row r="13" spans="1:16" s="92" customFormat="1" ht="16.5" customHeight="1">
      <c r="A13" s="176"/>
      <c r="B13" s="188"/>
      <c r="C13" s="189"/>
      <c r="D13" s="355"/>
      <c r="E13" s="337"/>
      <c r="F13" s="191"/>
      <c r="G13" s="179"/>
      <c r="H13" s="179"/>
      <c r="I13" s="179"/>
      <c r="J13" s="179"/>
      <c r="K13" s="179"/>
      <c r="L13" s="179"/>
      <c r="M13" s="179"/>
      <c r="N13" s="179"/>
      <c r="O13" s="179"/>
      <c r="P13" s="196"/>
    </row>
    <row r="14" spans="1:16" s="92" customFormat="1" ht="16.5" customHeight="1">
      <c r="A14" s="176"/>
      <c r="B14" s="188"/>
      <c r="C14" s="189"/>
      <c r="D14" s="355"/>
      <c r="E14" s="337"/>
      <c r="F14" s="191"/>
      <c r="G14" s="179"/>
      <c r="H14" s="179"/>
      <c r="I14" s="179"/>
      <c r="J14" s="179"/>
      <c r="K14" s="179"/>
      <c r="L14" s="179"/>
      <c r="M14" s="179"/>
      <c r="N14" s="179"/>
      <c r="O14" s="179"/>
      <c r="P14" s="196"/>
    </row>
    <row r="15" spans="1:16" s="92" customFormat="1" ht="16.5" customHeight="1">
      <c r="A15" s="176"/>
      <c r="B15" s="188"/>
      <c r="C15" s="189"/>
      <c r="D15" s="355"/>
      <c r="E15" s="337"/>
      <c r="F15" s="191"/>
      <c r="G15" s="179"/>
      <c r="H15" s="179"/>
      <c r="I15" s="179"/>
      <c r="J15" s="179"/>
      <c r="K15" s="179"/>
      <c r="L15" s="179"/>
      <c r="M15" s="179"/>
      <c r="N15" s="179"/>
      <c r="O15" s="179"/>
      <c r="P15" s="196"/>
    </row>
    <row r="16" spans="1:16" s="92" customFormat="1" ht="16.5" customHeight="1">
      <c r="A16" s="176"/>
      <c r="B16" s="188"/>
      <c r="C16" s="189"/>
      <c r="D16" s="355"/>
      <c r="E16" s="337"/>
      <c r="F16" s="191"/>
      <c r="G16" s="179"/>
      <c r="H16" s="179"/>
      <c r="I16" s="179"/>
      <c r="J16" s="179"/>
      <c r="K16" s="179"/>
      <c r="L16" s="179"/>
      <c r="M16" s="179"/>
      <c r="N16" s="179"/>
      <c r="O16" s="179"/>
      <c r="P16" s="196"/>
    </row>
    <row r="17" spans="1:16" s="92" customFormat="1" ht="16.5" customHeight="1">
      <c r="A17" s="176"/>
      <c r="B17" s="188"/>
      <c r="C17" s="189"/>
      <c r="D17" s="355"/>
      <c r="E17" s="337"/>
      <c r="F17" s="191"/>
      <c r="G17" s="179"/>
      <c r="H17" s="179"/>
      <c r="I17" s="179"/>
      <c r="J17" s="179"/>
      <c r="K17" s="179"/>
      <c r="L17" s="179"/>
      <c r="M17" s="179"/>
      <c r="N17" s="179"/>
      <c r="O17" s="179"/>
      <c r="P17" s="196"/>
    </row>
    <row r="18" spans="1:16" s="92" customFormat="1" ht="16.5" customHeight="1">
      <c r="A18" s="176"/>
      <c r="B18" s="188"/>
      <c r="C18" s="189"/>
      <c r="D18" s="355"/>
      <c r="E18" s="337"/>
      <c r="F18" s="191"/>
      <c r="G18" s="179"/>
      <c r="H18" s="179"/>
      <c r="I18" s="179"/>
      <c r="J18" s="179"/>
      <c r="K18" s="179"/>
      <c r="L18" s="179"/>
      <c r="M18" s="179"/>
      <c r="N18" s="179"/>
      <c r="O18" s="179"/>
      <c r="P18" s="196"/>
    </row>
    <row r="19" spans="1:16" s="92" customFormat="1" ht="16.5" customHeight="1">
      <c r="A19" s="176"/>
      <c r="B19" s="188"/>
      <c r="C19" s="189"/>
      <c r="D19" s="355"/>
      <c r="E19" s="337"/>
      <c r="F19" s="191"/>
      <c r="G19" s="179"/>
      <c r="H19" s="179"/>
      <c r="I19" s="179"/>
      <c r="J19" s="179"/>
      <c r="K19" s="179"/>
      <c r="L19" s="179"/>
      <c r="M19" s="179"/>
      <c r="N19" s="179"/>
      <c r="O19" s="179"/>
      <c r="P19" s="196"/>
    </row>
    <row r="20" spans="1:16" s="92" customFormat="1" ht="16.5" customHeight="1">
      <c r="A20" s="176"/>
      <c r="B20" s="188"/>
      <c r="C20" s="189"/>
      <c r="D20" s="355"/>
      <c r="E20" s="337"/>
      <c r="F20" s="191"/>
      <c r="G20" s="179"/>
      <c r="H20" s="179"/>
      <c r="I20" s="179"/>
      <c r="J20" s="179"/>
      <c r="K20" s="179"/>
      <c r="L20" s="179"/>
      <c r="M20" s="179"/>
      <c r="N20" s="179"/>
      <c r="O20" s="179"/>
      <c r="P20" s="196"/>
    </row>
    <row r="21" spans="1:16" s="92" customFormat="1" ht="16.5" customHeight="1">
      <c r="A21" s="176"/>
      <c r="B21" s="188"/>
      <c r="C21" s="189"/>
      <c r="D21" s="355"/>
      <c r="E21" s="337"/>
      <c r="F21" s="191"/>
      <c r="G21" s="179"/>
      <c r="H21" s="179"/>
      <c r="I21" s="179"/>
      <c r="J21" s="179"/>
      <c r="K21" s="179"/>
      <c r="L21" s="179"/>
      <c r="M21" s="179"/>
      <c r="N21" s="179"/>
      <c r="O21" s="179"/>
      <c r="P21" s="196"/>
    </row>
    <row r="22" spans="1:16" s="92" customFormat="1" ht="16.5" customHeight="1">
      <c r="A22" s="176"/>
      <c r="B22" s="188"/>
      <c r="C22" s="189"/>
      <c r="D22" s="355"/>
      <c r="E22" s="337"/>
      <c r="F22" s="191"/>
      <c r="G22" s="179"/>
      <c r="H22" s="179"/>
      <c r="I22" s="179"/>
      <c r="J22" s="179"/>
      <c r="K22" s="179"/>
      <c r="L22" s="179"/>
      <c r="M22" s="179"/>
      <c r="N22" s="179"/>
      <c r="O22" s="179"/>
      <c r="P22" s="196"/>
    </row>
    <row r="23" spans="1:16" s="92" customFormat="1" ht="16.5" customHeight="1">
      <c r="A23" s="176"/>
      <c r="B23" s="188"/>
      <c r="C23" s="189"/>
      <c r="D23" s="355"/>
      <c r="E23" s="337"/>
      <c r="F23" s="191"/>
      <c r="G23" s="179"/>
      <c r="H23" s="179"/>
      <c r="I23" s="179"/>
      <c r="J23" s="179"/>
      <c r="K23" s="179"/>
      <c r="L23" s="179"/>
      <c r="M23" s="179"/>
      <c r="N23" s="179"/>
      <c r="O23" s="179"/>
      <c r="P23" s="196"/>
    </row>
    <row r="24" spans="1:16" s="92" customFormat="1" ht="16.5" customHeight="1">
      <c r="A24" s="176"/>
      <c r="B24" s="188"/>
      <c r="C24" s="189"/>
      <c r="D24" s="355"/>
      <c r="E24" s="337"/>
      <c r="F24" s="191"/>
      <c r="G24" s="179"/>
      <c r="H24" s="179"/>
      <c r="I24" s="179"/>
      <c r="J24" s="179"/>
      <c r="K24" s="179"/>
      <c r="L24" s="179"/>
      <c r="M24" s="179"/>
      <c r="N24" s="179"/>
      <c r="O24" s="179"/>
      <c r="P24" s="196"/>
    </row>
    <row r="25" spans="1:16" s="92" customFormat="1" ht="16.5" customHeight="1">
      <c r="A25" s="176"/>
      <c r="B25" s="188"/>
      <c r="C25" s="189"/>
      <c r="D25" s="355"/>
      <c r="E25" s="337"/>
      <c r="F25" s="191"/>
      <c r="G25" s="179"/>
      <c r="H25" s="179"/>
      <c r="I25" s="179"/>
      <c r="J25" s="179"/>
      <c r="K25" s="179"/>
      <c r="L25" s="179"/>
      <c r="M25" s="179"/>
      <c r="N25" s="179"/>
      <c r="O25" s="179"/>
      <c r="P25" s="196"/>
    </row>
    <row r="26" spans="1:16" s="92" customFormat="1" ht="16.5" customHeight="1">
      <c r="A26" s="176"/>
      <c r="B26" s="188"/>
      <c r="C26" s="189"/>
      <c r="D26" s="355"/>
      <c r="E26" s="337"/>
      <c r="F26" s="191"/>
      <c r="G26" s="179"/>
      <c r="H26" s="179"/>
      <c r="I26" s="179"/>
      <c r="J26" s="179"/>
      <c r="K26" s="179"/>
      <c r="L26" s="179"/>
      <c r="M26" s="179"/>
      <c r="N26" s="179"/>
      <c r="O26" s="179"/>
      <c r="P26" s="196"/>
    </row>
    <row r="27" spans="1:16" s="92" customFormat="1" ht="16.5" customHeight="1">
      <c r="A27" s="176"/>
      <c r="B27" s="188"/>
      <c r="C27" s="189"/>
      <c r="D27" s="355"/>
      <c r="E27" s="337"/>
      <c r="F27" s="191"/>
      <c r="G27" s="179"/>
      <c r="H27" s="179"/>
      <c r="I27" s="179"/>
      <c r="J27" s="179"/>
      <c r="K27" s="179"/>
      <c r="L27" s="179"/>
      <c r="M27" s="179"/>
      <c r="N27" s="179"/>
      <c r="O27" s="179"/>
      <c r="P27" s="196"/>
    </row>
    <row r="28" spans="1:16" s="92" customFormat="1" ht="16.5" customHeight="1">
      <c r="A28" s="522" t="s">
        <v>334</v>
      </c>
      <c r="B28" s="523"/>
      <c r="C28" s="189"/>
      <c r="D28" s="328">
        <f>SUM(D6:D27)</f>
        <v>0</v>
      </c>
      <c r="E28" s="328">
        <f>SUM(E6:E27)</f>
        <v>0</v>
      </c>
      <c r="F28" s="191"/>
      <c r="G28" s="179"/>
      <c r="H28" s="179"/>
      <c r="I28" s="179"/>
      <c r="J28" s="179"/>
      <c r="K28" s="179"/>
      <c r="L28" s="179"/>
      <c r="M28" s="179"/>
      <c r="N28" s="179"/>
      <c r="O28" s="179"/>
      <c r="P28" s="196"/>
    </row>
    <row r="29" spans="1:16" ht="15.75" customHeight="1">
      <c r="A29" s="193"/>
      <c r="B29" s="193"/>
      <c r="C29" s="193"/>
      <c r="D29" s="193"/>
      <c r="E29" s="193"/>
      <c r="F29" s="193"/>
      <c r="G29" s="179"/>
      <c r="H29" s="179"/>
      <c r="I29" s="179"/>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F1"/>
    <mergeCell ref="A2:F2"/>
    <mergeCell ref="A28:B28"/>
    <mergeCell ref="A4:C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tabColor rgb="FFFF0000"/>
    <pageSetUpPr fitToPage="1"/>
  </sheetPr>
  <dimension ref="A1:P86"/>
  <sheetViews>
    <sheetView view="pageBreakPreview" topLeftCell="A10" zoomScaleNormal="100" zoomScaleSheetLayoutView="100" workbookViewId="0">
      <selection activeCell="A12" sqref="A12:XFD13"/>
    </sheetView>
  </sheetViews>
  <sheetFormatPr defaultColWidth="9" defaultRowHeight="15.75" customHeight="1"/>
  <cols>
    <col min="1" max="1" width="7.125" style="2" customWidth="1"/>
    <col min="2" max="2" width="27" style="2" customWidth="1"/>
    <col min="3" max="3" width="15.5" style="2" customWidth="1"/>
    <col min="4" max="4" width="17.125" style="2" customWidth="1"/>
    <col min="5" max="5" width="19.5" style="2" customWidth="1"/>
    <col min="6" max="6" width="18.875" style="2" customWidth="1"/>
    <col min="7" max="7" width="17.875" style="2" customWidth="1"/>
    <col min="8" max="16384" width="9" style="2"/>
  </cols>
  <sheetData>
    <row r="1" spans="1:16" s="15" customFormat="1" ht="30" customHeight="1">
      <c r="A1" s="519" t="s">
        <v>161</v>
      </c>
      <c r="B1" s="519"/>
      <c r="C1" s="519"/>
      <c r="D1" s="519"/>
      <c r="E1" s="519"/>
      <c r="F1" s="519"/>
      <c r="G1" s="519"/>
    </row>
    <row r="2" spans="1:16" ht="16.5" customHeight="1">
      <c r="A2" s="518" t="str">
        <f>公用信息!A8</f>
        <v>评估基准日：2018年11月30日</v>
      </c>
      <c r="B2" s="518"/>
      <c r="C2" s="518"/>
      <c r="D2" s="518"/>
      <c r="E2" s="518"/>
      <c r="F2" s="518"/>
      <c r="G2" s="537"/>
      <c r="H2" s="90"/>
      <c r="I2" s="90"/>
      <c r="J2" s="90"/>
      <c r="K2" s="90"/>
      <c r="L2" s="90"/>
      <c r="M2" s="90"/>
      <c r="N2" s="90"/>
      <c r="O2" s="90"/>
    </row>
    <row r="3" spans="1:16" ht="16.5" customHeight="1">
      <c r="A3" s="91"/>
      <c r="B3" s="91"/>
      <c r="C3" s="91"/>
      <c r="D3" s="91"/>
      <c r="E3" s="91"/>
      <c r="F3" s="91"/>
      <c r="G3" s="155" t="s">
        <v>618</v>
      </c>
      <c r="H3" s="90"/>
      <c r="I3" s="90"/>
      <c r="J3" s="90"/>
      <c r="K3" s="90"/>
      <c r="L3" s="90"/>
      <c r="M3" s="90"/>
      <c r="N3" s="90"/>
      <c r="O3" s="90"/>
    </row>
    <row r="4" spans="1:16" ht="16.5" customHeight="1">
      <c r="A4" s="540" t="str">
        <f>公用信息!A5</f>
        <v>被评估单位：中国劳动关系学院</v>
      </c>
      <c r="B4" s="540"/>
      <c r="C4" s="540"/>
      <c r="D4" s="540"/>
      <c r="E4" s="90"/>
      <c r="F4" s="90"/>
      <c r="G4" s="156" t="s">
        <v>291</v>
      </c>
      <c r="H4" s="90"/>
      <c r="I4" s="90"/>
      <c r="J4" s="90"/>
      <c r="K4" s="90"/>
      <c r="L4" s="90"/>
      <c r="M4" s="90"/>
      <c r="N4" s="90"/>
      <c r="O4" s="90"/>
    </row>
    <row r="5" spans="1:16" s="16" customFormat="1" ht="16.5" customHeight="1">
      <c r="A5" s="176" t="s">
        <v>36</v>
      </c>
      <c r="B5" s="176" t="s">
        <v>336</v>
      </c>
      <c r="C5" s="176" t="s">
        <v>50</v>
      </c>
      <c r="D5" s="176" t="s">
        <v>330</v>
      </c>
      <c r="E5" s="192" t="s">
        <v>51</v>
      </c>
      <c r="F5" s="176" t="s">
        <v>52</v>
      </c>
      <c r="G5" s="176" t="s">
        <v>331</v>
      </c>
      <c r="H5" s="245"/>
      <c r="I5" s="245"/>
      <c r="J5" s="245"/>
      <c r="K5" s="245"/>
      <c r="L5" s="245"/>
      <c r="M5" s="245"/>
      <c r="N5" s="245"/>
      <c r="O5" s="245"/>
      <c r="P5" s="265"/>
    </row>
    <row r="6" spans="1:16" ht="16.5" customHeight="1">
      <c r="A6" s="176"/>
      <c r="B6" s="188"/>
      <c r="C6" s="189"/>
      <c r="D6" s="176"/>
      <c r="E6" s="329"/>
      <c r="F6" s="328"/>
      <c r="G6" s="191"/>
      <c r="H6" s="179"/>
      <c r="I6" s="179"/>
      <c r="J6" s="179"/>
      <c r="K6" s="179"/>
      <c r="L6" s="179"/>
      <c r="M6" s="179"/>
      <c r="N6" s="179"/>
      <c r="O6" s="179"/>
      <c r="P6" s="186"/>
    </row>
    <row r="7" spans="1:16" ht="16.5" customHeight="1">
      <c r="A7" s="176"/>
      <c r="B7" s="188"/>
      <c r="C7" s="189"/>
      <c r="D7" s="176"/>
      <c r="E7" s="329"/>
      <c r="F7" s="328"/>
      <c r="G7" s="191"/>
      <c r="H7" s="179"/>
      <c r="I7" s="179"/>
      <c r="J7" s="179"/>
      <c r="K7" s="179"/>
      <c r="L7" s="179"/>
      <c r="M7" s="179"/>
      <c r="N7" s="179"/>
      <c r="O7" s="179"/>
      <c r="P7" s="186"/>
    </row>
    <row r="8" spans="1:16" ht="16.5" customHeight="1">
      <c r="A8" s="176"/>
      <c r="B8" s="188"/>
      <c r="C8" s="189"/>
      <c r="D8" s="176"/>
      <c r="E8" s="329"/>
      <c r="F8" s="328"/>
      <c r="G8" s="191"/>
      <c r="H8" s="179"/>
      <c r="I8" s="179"/>
      <c r="J8" s="179"/>
      <c r="K8" s="179"/>
      <c r="L8" s="179"/>
      <c r="M8" s="179"/>
      <c r="N8" s="179"/>
      <c r="O8" s="179"/>
      <c r="P8" s="186"/>
    </row>
    <row r="9" spans="1:16" ht="16.5" customHeight="1">
      <c r="A9" s="176"/>
      <c r="B9" s="188"/>
      <c r="C9" s="189"/>
      <c r="D9" s="176"/>
      <c r="E9" s="329"/>
      <c r="F9" s="328"/>
      <c r="G9" s="191"/>
      <c r="H9" s="179"/>
      <c r="I9" s="179"/>
      <c r="J9" s="179"/>
      <c r="K9" s="179"/>
      <c r="L9" s="179"/>
      <c r="M9" s="179"/>
      <c r="N9" s="179"/>
      <c r="O9" s="179"/>
      <c r="P9" s="186"/>
    </row>
    <row r="10" spans="1:16" ht="16.5" customHeight="1">
      <c r="A10" s="176"/>
      <c r="B10" s="188"/>
      <c r="C10" s="189"/>
      <c r="D10" s="176"/>
      <c r="E10" s="329"/>
      <c r="F10" s="328"/>
      <c r="G10" s="191"/>
      <c r="H10" s="179"/>
      <c r="I10" s="179"/>
      <c r="J10" s="179"/>
      <c r="K10" s="179"/>
      <c r="L10" s="179"/>
      <c r="M10" s="179"/>
      <c r="N10" s="179"/>
      <c r="O10" s="179"/>
      <c r="P10" s="186"/>
    </row>
    <row r="11" spans="1:16" ht="16.5" customHeight="1">
      <c r="A11" s="176"/>
      <c r="B11" s="188"/>
      <c r="C11" s="189"/>
      <c r="D11" s="176"/>
      <c r="E11" s="329"/>
      <c r="F11" s="328"/>
      <c r="G11" s="191"/>
      <c r="H11" s="179"/>
      <c r="I11" s="179"/>
      <c r="J11" s="179"/>
      <c r="K11" s="179"/>
      <c r="L11" s="179"/>
      <c r="M11" s="179"/>
      <c r="N11" s="179"/>
      <c r="O11" s="179"/>
      <c r="P11" s="186"/>
    </row>
    <row r="12" spans="1:16" ht="16.5" customHeight="1">
      <c r="A12" s="176"/>
      <c r="B12" s="188"/>
      <c r="C12" s="189"/>
      <c r="D12" s="176"/>
      <c r="E12" s="329"/>
      <c r="F12" s="328"/>
      <c r="G12" s="191"/>
      <c r="H12" s="179"/>
      <c r="I12" s="179"/>
      <c r="J12" s="179"/>
      <c r="K12" s="179"/>
      <c r="L12" s="179"/>
      <c r="M12" s="179"/>
      <c r="N12" s="179"/>
      <c r="O12" s="179"/>
      <c r="P12" s="186"/>
    </row>
    <row r="13" spans="1:16" ht="16.5" customHeight="1">
      <c r="A13" s="176"/>
      <c r="B13" s="188"/>
      <c r="C13" s="189"/>
      <c r="D13" s="176"/>
      <c r="E13" s="329"/>
      <c r="F13" s="328"/>
      <c r="G13" s="191"/>
      <c r="H13" s="179"/>
      <c r="I13" s="179"/>
      <c r="J13" s="179"/>
      <c r="K13" s="179"/>
      <c r="L13" s="179"/>
      <c r="M13" s="179"/>
      <c r="N13" s="179"/>
      <c r="O13" s="179"/>
      <c r="P13" s="186"/>
    </row>
    <row r="14" spans="1:16" ht="16.5" customHeight="1">
      <c r="A14" s="176"/>
      <c r="B14" s="188"/>
      <c r="C14" s="189"/>
      <c r="D14" s="176"/>
      <c r="E14" s="329"/>
      <c r="F14" s="328"/>
      <c r="G14" s="191"/>
      <c r="H14" s="179"/>
      <c r="I14" s="179"/>
      <c r="J14" s="179"/>
      <c r="K14" s="179"/>
      <c r="L14" s="179"/>
      <c r="M14" s="179"/>
      <c r="N14" s="179"/>
      <c r="O14" s="179"/>
      <c r="P14" s="186"/>
    </row>
    <row r="15" spans="1:16" ht="16.5" customHeight="1">
      <c r="A15" s="176"/>
      <c r="B15" s="188"/>
      <c r="C15" s="189"/>
      <c r="D15" s="176"/>
      <c r="E15" s="329"/>
      <c r="F15" s="328"/>
      <c r="G15" s="191"/>
      <c r="H15" s="179"/>
      <c r="I15" s="179"/>
      <c r="J15" s="179"/>
      <c r="K15" s="179"/>
      <c r="L15" s="179"/>
      <c r="M15" s="179"/>
      <c r="N15" s="179"/>
      <c r="O15" s="179"/>
      <c r="P15" s="186"/>
    </row>
    <row r="16" spans="1:16" ht="16.5" customHeight="1">
      <c r="A16" s="176"/>
      <c r="B16" s="188"/>
      <c r="C16" s="189"/>
      <c r="D16" s="176"/>
      <c r="E16" s="329"/>
      <c r="F16" s="328"/>
      <c r="G16" s="191"/>
      <c r="H16" s="179"/>
      <c r="I16" s="179"/>
      <c r="J16" s="179"/>
      <c r="K16" s="179"/>
      <c r="L16" s="179"/>
      <c r="M16" s="179"/>
      <c r="N16" s="179"/>
      <c r="O16" s="179"/>
      <c r="P16" s="186"/>
    </row>
    <row r="17" spans="1:16" ht="16.5" customHeight="1">
      <c r="A17" s="176"/>
      <c r="B17" s="188"/>
      <c r="C17" s="189"/>
      <c r="D17" s="176"/>
      <c r="E17" s="329"/>
      <c r="F17" s="328"/>
      <c r="G17" s="191"/>
      <c r="H17" s="179"/>
      <c r="I17" s="179"/>
      <c r="J17" s="179"/>
      <c r="K17" s="179"/>
      <c r="L17" s="179"/>
      <c r="M17" s="179"/>
      <c r="N17" s="179"/>
      <c r="O17" s="179"/>
      <c r="P17" s="186"/>
    </row>
    <row r="18" spans="1:16" ht="16.5" customHeight="1">
      <c r="A18" s="176"/>
      <c r="B18" s="188"/>
      <c r="C18" s="189"/>
      <c r="D18" s="176"/>
      <c r="E18" s="329"/>
      <c r="F18" s="328"/>
      <c r="G18" s="191"/>
      <c r="H18" s="179"/>
      <c r="I18" s="179"/>
      <c r="J18" s="179"/>
      <c r="K18" s="179"/>
      <c r="L18" s="179"/>
      <c r="M18" s="179"/>
      <c r="N18" s="179"/>
      <c r="O18" s="179"/>
      <c r="P18" s="186"/>
    </row>
    <row r="19" spans="1:16" ht="16.5" customHeight="1">
      <c r="A19" s="176"/>
      <c r="B19" s="188"/>
      <c r="C19" s="189"/>
      <c r="D19" s="176"/>
      <c r="E19" s="329"/>
      <c r="F19" s="328"/>
      <c r="G19" s="191"/>
      <c r="H19" s="179"/>
      <c r="I19" s="179"/>
      <c r="J19" s="179"/>
      <c r="K19" s="179"/>
      <c r="L19" s="179"/>
      <c r="M19" s="179"/>
      <c r="N19" s="179"/>
      <c r="O19" s="179"/>
      <c r="P19" s="186"/>
    </row>
    <row r="20" spans="1:16" ht="16.5" customHeight="1">
      <c r="A20" s="176"/>
      <c r="B20" s="188"/>
      <c r="C20" s="189"/>
      <c r="D20" s="176"/>
      <c r="E20" s="329"/>
      <c r="F20" s="328"/>
      <c r="G20" s="191"/>
      <c r="H20" s="179"/>
      <c r="I20" s="179"/>
      <c r="J20" s="179"/>
      <c r="K20" s="179"/>
      <c r="L20" s="179"/>
      <c r="M20" s="179"/>
      <c r="N20" s="179"/>
      <c r="O20" s="179"/>
      <c r="P20" s="186"/>
    </row>
    <row r="21" spans="1:16" ht="16.5" customHeight="1">
      <c r="A21" s="176"/>
      <c r="B21" s="188"/>
      <c r="C21" s="189"/>
      <c r="D21" s="176"/>
      <c r="E21" s="329"/>
      <c r="F21" s="328"/>
      <c r="G21" s="191"/>
      <c r="H21" s="179"/>
      <c r="I21" s="179"/>
      <c r="J21" s="179"/>
      <c r="K21" s="179"/>
      <c r="L21" s="179"/>
      <c r="M21" s="179"/>
      <c r="N21" s="179"/>
      <c r="O21" s="179"/>
      <c r="P21" s="186"/>
    </row>
    <row r="22" spans="1:16" ht="16.5" customHeight="1">
      <c r="A22" s="176"/>
      <c r="B22" s="188"/>
      <c r="C22" s="189"/>
      <c r="D22" s="176"/>
      <c r="E22" s="329"/>
      <c r="F22" s="328"/>
      <c r="G22" s="191"/>
      <c r="H22" s="179"/>
      <c r="I22" s="179"/>
      <c r="J22" s="179"/>
      <c r="K22" s="179"/>
      <c r="L22" s="179"/>
      <c r="M22" s="179"/>
      <c r="N22" s="179"/>
      <c r="O22" s="179"/>
      <c r="P22" s="186"/>
    </row>
    <row r="23" spans="1:16" ht="16.5" customHeight="1">
      <c r="A23" s="176"/>
      <c r="B23" s="188"/>
      <c r="C23" s="189"/>
      <c r="D23" s="176"/>
      <c r="E23" s="329"/>
      <c r="F23" s="328"/>
      <c r="G23" s="191"/>
      <c r="H23" s="179"/>
      <c r="I23" s="179"/>
      <c r="J23" s="179"/>
      <c r="K23" s="179"/>
      <c r="L23" s="179"/>
      <c r="M23" s="179"/>
      <c r="N23" s="179"/>
      <c r="O23" s="179"/>
      <c r="P23" s="186"/>
    </row>
    <row r="24" spans="1:16" ht="16.5" customHeight="1">
      <c r="A24" s="176"/>
      <c r="B24" s="188"/>
      <c r="C24" s="189"/>
      <c r="D24" s="176"/>
      <c r="E24" s="329"/>
      <c r="F24" s="328"/>
      <c r="G24" s="191"/>
      <c r="H24" s="179"/>
      <c r="I24" s="179"/>
      <c r="J24" s="179"/>
      <c r="K24" s="179"/>
      <c r="L24" s="179"/>
      <c r="M24" s="179"/>
      <c r="N24" s="179"/>
      <c r="O24" s="179"/>
      <c r="P24" s="186"/>
    </row>
    <row r="25" spans="1:16" ht="16.5" customHeight="1">
      <c r="A25" s="176"/>
      <c r="B25" s="188"/>
      <c r="C25" s="189"/>
      <c r="D25" s="176"/>
      <c r="E25" s="329"/>
      <c r="F25" s="328"/>
      <c r="G25" s="191"/>
      <c r="H25" s="179"/>
      <c r="I25" s="179"/>
      <c r="J25" s="179"/>
      <c r="K25" s="179"/>
      <c r="L25" s="179"/>
      <c r="M25" s="179"/>
      <c r="N25" s="179"/>
      <c r="O25" s="179"/>
      <c r="P25" s="186"/>
    </row>
    <row r="26" spans="1:16" ht="16.5" customHeight="1">
      <c r="A26" s="176"/>
      <c r="B26" s="188"/>
      <c r="C26" s="189"/>
      <c r="D26" s="176"/>
      <c r="E26" s="329"/>
      <c r="F26" s="328"/>
      <c r="G26" s="191"/>
      <c r="H26" s="179"/>
      <c r="I26" s="179"/>
      <c r="J26" s="179"/>
      <c r="K26" s="179"/>
      <c r="L26" s="179"/>
      <c r="M26" s="179"/>
      <c r="N26" s="179"/>
      <c r="O26" s="179"/>
      <c r="P26" s="186"/>
    </row>
    <row r="27" spans="1:16" ht="16.5" customHeight="1">
      <c r="A27" s="176"/>
      <c r="B27" s="188"/>
      <c r="C27" s="189"/>
      <c r="D27" s="176"/>
      <c r="E27" s="329"/>
      <c r="F27" s="328"/>
      <c r="G27" s="191"/>
      <c r="H27" s="179"/>
      <c r="I27" s="179"/>
      <c r="J27" s="179"/>
      <c r="K27" s="179"/>
      <c r="L27" s="179"/>
      <c r="M27" s="179"/>
      <c r="N27" s="179"/>
      <c r="O27" s="179"/>
      <c r="P27" s="186"/>
    </row>
    <row r="28" spans="1:16" ht="16.5" customHeight="1">
      <c r="A28" s="522" t="s">
        <v>334</v>
      </c>
      <c r="B28" s="523"/>
      <c r="C28" s="189"/>
      <c r="D28" s="176"/>
      <c r="E28" s="328">
        <f>SUM(E6:E27)</f>
        <v>0</v>
      </c>
      <c r="F28" s="328">
        <f>SUM(F6:F27)</f>
        <v>0</v>
      </c>
      <c r="G28" s="191"/>
      <c r="H28" s="179"/>
      <c r="I28" s="179"/>
      <c r="J28" s="179"/>
      <c r="K28" s="179"/>
      <c r="L28" s="179"/>
      <c r="M28" s="179"/>
      <c r="N28" s="179"/>
      <c r="O28" s="179"/>
      <c r="P28" s="186"/>
    </row>
    <row r="29" spans="1:16" ht="15.75" customHeight="1">
      <c r="A29" s="193"/>
      <c r="B29" s="193"/>
      <c r="C29" s="193"/>
      <c r="D29" s="193"/>
      <c r="E29" s="193"/>
      <c r="F29" s="193"/>
      <c r="G29" s="193"/>
      <c r="H29" s="179"/>
      <c r="I29" s="179"/>
      <c r="J29" s="179"/>
      <c r="K29" s="179"/>
      <c r="L29" s="179"/>
      <c r="M29" s="179"/>
      <c r="N29" s="179"/>
      <c r="O29" s="179"/>
      <c r="P29" s="186"/>
    </row>
    <row r="30" spans="1:16" ht="15.75" customHeight="1">
      <c r="A30" s="195"/>
      <c r="B30" s="179"/>
      <c r="C30" s="179"/>
      <c r="D30" s="179"/>
      <c r="E30" s="179"/>
      <c r="F30" s="179"/>
      <c r="G30" s="179"/>
      <c r="H30" s="179"/>
      <c r="I30" s="179"/>
      <c r="J30" s="179"/>
      <c r="K30" s="179"/>
      <c r="L30" s="179"/>
      <c r="M30" s="179"/>
      <c r="N30" s="179"/>
      <c r="O30" s="179"/>
      <c r="P30" s="186"/>
    </row>
    <row r="31" spans="1:16" ht="15.75" customHeight="1">
      <c r="A31" s="179"/>
      <c r="B31" s="179"/>
      <c r="C31" s="179"/>
      <c r="D31" s="179"/>
      <c r="E31" s="179"/>
      <c r="F31" s="179"/>
      <c r="G31" s="179"/>
      <c r="H31" s="179"/>
      <c r="I31" s="179"/>
      <c r="J31" s="179"/>
      <c r="K31" s="179"/>
      <c r="L31" s="179"/>
      <c r="M31" s="179"/>
      <c r="N31" s="179"/>
      <c r="O31" s="179"/>
      <c r="P31" s="186"/>
    </row>
    <row r="32" spans="1:16" ht="15.75" customHeight="1">
      <c r="A32" s="179"/>
      <c r="B32" s="179"/>
      <c r="C32" s="179"/>
      <c r="D32" s="179"/>
      <c r="E32" s="179"/>
      <c r="F32" s="179"/>
      <c r="G32" s="179"/>
      <c r="H32" s="179"/>
      <c r="I32" s="179"/>
      <c r="J32" s="179"/>
      <c r="K32" s="179"/>
      <c r="L32" s="179"/>
      <c r="M32" s="179"/>
      <c r="N32" s="179"/>
      <c r="O32" s="179"/>
      <c r="P32" s="186"/>
    </row>
    <row r="33" spans="1:16" ht="15.75" customHeight="1">
      <c r="A33" s="179"/>
      <c r="B33" s="179"/>
      <c r="C33" s="179"/>
      <c r="D33" s="179"/>
      <c r="E33" s="179"/>
      <c r="F33" s="179"/>
      <c r="G33" s="179"/>
      <c r="H33" s="179"/>
      <c r="I33" s="179"/>
      <c r="J33" s="179"/>
      <c r="K33" s="179"/>
      <c r="L33" s="179"/>
      <c r="M33" s="179"/>
      <c r="N33" s="179"/>
      <c r="O33" s="179"/>
      <c r="P33" s="186"/>
    </row>
    <row r="34" spans="1:16" ht="15.75" customHeight="1">
      <c r="A34" s="179"/>
      <c r="B34" s="179"/>
      <c r="C34" s="179"/>
      <c r="D34" s="179"/>
      <c r="E34" s="179"/>
      <c r="F34" s="179"/>
      <c r="G34" s="179"/>
      <c r="H34" s="179"/>
      <c r="I34" s="179"/>
      <c r="J34" s="179"/>
      <c r="K34" s="179"/>
      <c r="L34" s="179"/>
      <c r="M34" s="179"/>
      <c r="N34" s="179"/>
      <c r="O34" s="179"/>
      <c r="P34" s="186"/>
    </row>
    <row r="35" spans="1:16" ht="15.75" customHeight="1">
      <c r="A35" s="179"/>
      <c r="B35" s="179"/>
      <c r="C35" s="179"/>
      <c r="D35" s="179"/>
      <c r="E35" s="179"/>
      <c r="F35" s="179"/>
      <c r="G35" s="179"/>
      <c r="H35" s="179"/>
      <c r="I35" s="179"/>
      <c r="J35" s="179"/>
      <c r="K35" s="179"/>
      <c r="L35" s="179"/>
      <c r="M35" s="179"/>
      <c r="N35" s="179"/>
      <c r="O35" s="179"/>
      <c r="P35" s="186"/>
    </row>
    <row r="36" spans="1:16" ht="15.75" customHeight="1">
      <c r="A36" s="179"/>
      <c r="B36" s="179"/>
      <c r="C36" s="179"/>
      <c r="D36" s="179"/>
      <c r="E36" s="179"/>
      <c r="F36" s="179"/>
      <c r="G36" s="179"/>
      <c r="H36" s="179"/>
      <c r="I36" s="179"/>
      <c r="J36" s="179"/>
      <c r="K36" s="179"/>
      <c r="L36" s="179"/>
      <c r="M36" s="179"/>
      <c r="N36" s="179"/>
      <c r="O36" s="179"/>
      <c r="P36" s="186"/>
    </row>
    <row r="37" spans="1:16" ht="15.75" customHeight="1">
      <c r="A37" s="179"/>
      <c r="B37" s="179"/>
      <c r="C37" s="179"/>
      <c r="D37" s="179"/>
      <c r="E37" s="179"/>
      <c r="F37" s="179"/>
      <c r="G37" s="179"/>
      <c r="H37" s="179"/>
      <c r="I37" s="179"/>
      <c r="J37" s="179"/>
      <c r="K37" s="179"/>
      <c r="L37" s="179"/>
      <c r="M37" s="179"/>
      <c r="N37" s="179"/>
      <c r="O37" s="179"/>
      <c r="P37" s="186"/>
    </row>
    <row r="38" spans="1:16" ht="15.75" customHeight="1">
      <c r="A38" s="179"/>
      <c r="B38" s="179"/>
      <c r="C38" s="179"/>
      <c r="D38" s="179"/>
      <c r="E38" s="179"/>
      <c r="F38" s="179"/>
      <c r="G38" s="179"/>
      <c r="H38" s="179"/>
      <c r="I38" s="179"/>
      <c r="J38" s="179"/>
      <c r="K38" s="179"/>
      <c r="L38" s="179"/>
      <c r="M38" s="179"/>
      <c r="N38" s="179"/>
      <c r="O38" s="179"/>
      <c r="P38" s="186"/>
    </row>
    <row r="39" spans="1:16" ht="15.75" customHeight="1">
      <c r="A39" s="179"/>
      <c r="B39" s="179"/>
      <c r="C39" s="179"/>
      <c r="D39" s="179"/>
      <c r="E39" s="179"/>
      <c r="F39" s="179"/>
      <c r="G39" s="179"/>
      <c r="H39" s="179"/>
      <c r="I39" s="179"/>
      <c r="J39" s="179"/>
      <c r="K39" s="179"/>
      <c r="L39" s="179"/>
      <c r="M39" s="179"/>
      <c r="N39" s="179"/>
      <c r="O39" s="179"/>
      <c r="P39" s="186"/>
    </row>
    <row r="40" spans="1:16" ht="15.75" customHeight="1">
      <c r="A40" s="179"/>
      <c r="B40" s="179"/>
      <c r="C40" s="179"/>
      <c r="D40" s="179"/>
      <c r="E40" s="179"/>
      <c r="F40" s="179"/>
      <c r="G40" s="179"/>
      <c r="H40" s="179"/>
      <c r="I40" s="179"/>
      <c r="J40" s="179"/>
      <c r="K40" s="179"/>
      <c r="L40" s="179"/>
      <c r="M40" s="179"/>
      <c r="N40" s="179"/>
      <c r="O40" s="179"/>
      <c r="P40" s="186"/>
    </row>
    <row r="41" spans="1:16" ht="15.75" customHeight="1">
      <c r="A41" s="179"/>
      <c r="B41" s="179"/>
      <c r="C41" s="179"/>
      <c r="D41" s="179"/>
      <c r="E41" s="179"/>
      <c r="F41" s="179"/>
      <c r="G41" s="179"/>
      <c r="H41" s="179"/>
      <c r="I41" s="179"/>
      <c r="J41" s="179"/>
      <c r="K41" s="179"/>
      <c r="L41" s="179"/>
      <c r="M41" s="179"/>
      <c r="N41" s="179"/>
      <c r="O41" s="179"/>
      <c r="P41" s="186"/>
    </row>
    <row r="42" spans="1:16" ht="15.75" customHeight="1">
      <c r="A42" s="179"/>
      <c r="B42" s="179"/>
      <c r="C42" s="179"/>
      <c r="D42" s="179"/>
      <c r="E42" s="179"/>
      <c r="F42" s="179"/>
      <c r="G42" s="179"/>
      <c r="H42" s="179"/>
      <c r="I42" s="179"/>
      <c r="J42" s="179"/>
      <c r="K42" s="179"/>
      <c r="L42" s="179"/>
      <c r="M42" s="179"/>
      <c r="N42" s="179"/>
      <c r="O42" s="179"/>
      <c r="P42" s="186"/>
    </row>
    <row r="43" spans="1:16" ht="15.75" customHeight="1">
      <c r="A43" s="179"/>
      <c r="B43" s="179"/>
      <c r="C43" s="179"/>
      <c r="D43" s="179"/>
      <c r="E43" s="179"/>
      <c r="F43" s="179"/>
      <c r="G43" s="179"/>
      <c r="H43" s="179"/>
      <c r="I43" s="179"/>
      <c r="J43" s="179"/>
      <c r="K43" s="179"/>
      <c r="L43" s="179"/>
      <c r="M43" s="179"/>
      <c r="N43" s="179"/>
      <c r="O43" s="179"/>
      <c r="P43" s="186"/>
    </row>
    <row r="44" spans="1:16" ht="15.75" customHeight="1">
      <c r="A44" s="179"/>
      <c r="B44" s="179"/>
      <c r="C44" s="179"/>
      <c r="D44" s="179"/>
      <c r="E44" s="179"/>
      <c r="F44" s="179"/>
      <c r="G44" s="179"/>
      <c r="H44" s="179"/>
      <c r="I44" s="179"/>
      <c r="J44" s="179"/>
      <c r="K44" s="179"/>
      <c r="L44" s="179"/>
      <c r="M44" s="179"/>
      <c r="N44" s="179"/>
      <c r="O44" s="179"/>
      <c r="P44" s="186"/>
    </row>
    <row r="45" spans="1:16" ht="15.75" customHeight="1">
      <c r="A45" s="179"/>
      <c r="B45" s="179"/>
      <c r="C45" s="179"/>
      <c r="D45" s="179"/>
      <c r="E45" s="179"/>
      <c r="F45" s="179"/>
      <c r="G45" s="179"/>
      <c r="H45" s="179"/>
      <c r="I45" s="179"/>
      <c r="J45" s="179"/>
      <c r="K45" s="179"/>
      <c r="L45" s="179"/>
      <c r="M45" s="179"/>
      <c r="N45" s="179"/>
      <c r="O45" s="179"/>
      <c r="P45" s="186"/>
    </row>
    <row r="46" spans="1:16" ht="15.75" customHeight="1">
      <c r="A46" s="179"/>
      <c r="B46" s="179"/>
      <c r="C46" s="179"/>
      <c r="D46" s="179"/>
      <c r="E46" s="179"/>
      <c r="F46" s="179"/>
      <c r="G46" s="179"/>
      <c r="H46" s="179"/>
      <c r="I46" s="179"/>
      <c r="J46" s="179"/>
      <c r="K46" s="179"/>
      <c r="L46" s="179"/>
      <c r="M46" s="179"/>
      <c r="N46" s="179"/>
      <c r="O46" s="179"/>
      <c r="P46" s="186"/>
    </row>
    <row r="47" spans="1:16" ht="15.75" customHeight="1">
      <c r="A47" s="179"/>
      <c r="B47" s="179"/>
      <c r="C47" s="179"/>
      <c r="D47" s="179"/>
      <c r="E47" s="179"/>
      <c r="F47" s="179"/>
      <c r="G47" s="179"/>
      <c r="H47" s="179"/>
      <c r="I47" s="179"/>
      <c r="J47" s="179"/>
      <c r="K47" s="179"/>
      <c r="L47" s="179"/>
      <c r="M47" s="179"/>
      <c r="N47" s="179"/>
      <c r="O47" s="179"/>
      <c r="P47" s="186"/>
    </row>
    <row r="48" spans="1:16" ht="15.75" customHeight="1">
      <c r="A48" s="179"/>
      <c r="B48" s="179"/>
      <c r="C48" s="179"/>
      <c r="D48" s="179"/>
      <c r="E48" s="179"/>
      <c r="F48" s="179"/>
      <c r="G48" s="179"/>
      <c r="H48" s="179"/>
      <c r="I48" s="179"/>
      <c r="J48" s="179"/>
      <c r="K48" s="179"/>
      <c r="L48" s="179"/>
      <c r="M48" s="179"/>
      <c r="N48" s="179"/>
      <c r="O48" s="179"/>
      <c r="P48" s="186"/>
    </row>
    <row r="49" spans="1:16" ht="15.75" customHeight="1">
      <c r="A49" s="179"/>
      <c r="B49" s="179"/>
      <c r="C49" s="179"/>
      <c r="D49" s="179"/>
      <c r="E49" s="179"/>
      <c r="F49" s="179"/>
      <c r="G49" s="179"/>
      <c r="H49" s="179"/>
      <c r="I49" s="179"/>
      <c r="J49" s="179"/>
      <c r="K49" s="179"/>
      <c r="L49" s="179"/>
      <c r="M49" s="179"/>
      <c r="N49" s="179"/>
      <c r="O49" s="179"/>
      <c r="P49" s="186"/>
    </row>
    <row r="50" spans="1:16" ht="15.75" customHeight="1">
      <c r="A50" s="179"/>
      <c r="B50" s="179"/>
      <c r="C50" s="179"/>
      <c r="D50" s="179"/>
      <c r="E50" s="179"/>
      <c r="F50" s="179"/>
      <c r="G50" s="179"/>
      <c r="H50" s="179"/>
      <c r="I50" s="179"/>
      <c r="J50" s="179"/>
      <c r="K50" s="179"/>
      <c r="L50" s="179"/>
      <c r="M50" s="179"/>
      <c r="N50" s="179"/>
      <c r="O50" s="179"/>
      <c r="P50" s="186"/>
    </row>
    <row r="51" spans="1:16" ht="15.75" customHeight="1">
      <c r="A51" s="179"/>
      <c r="B51" s="179"/>
      <c r="C51" s="179"/>
      <c r="D51" s="179"/>
      <c r="E51" s="179"/>
      <c r="F51" s="179"/>
      <c r="G51" s="179"/>
      <c r="H51" s="179"/>
      <c r="I51" s="179"/>
      <c r="J51" s="179"/>
      <c r="K51" s="179"/>
      <c r="L51" s="179"/>
      <c r="M51" s="179"/>
      <c r="N51" s="179"/>
      <c r="O51" s="179"/>
      <c r="P51" s="186"/>
    </row>
    <row r="52" spans="1:16" ht="15.75" customHeight="1">
      <c r="A52" s="179"/>
      <c r="B52" s="179"/>
      <c r="C52" s="179"/>
      <c r="D52" s="179"/>
      <c r="E52" s="179"/>
      <c r="F52" s="179"/>
      <c r="G52" s="179"/>
      <c r="H52" s="179"/>
      <c r="I52" s="179"/>
      <c r="J52" s="179"/>
      <c r="K52" s="179"/>
      <c r="L52" s="179"/>
      <c r="M52" s="179"/>
      <c r="N52" s="179"/>
      <c r="O52" s="179"/>
      <c r="P52" s="186"/>
    </row>
    <row r="53" spans="1:16" ht="15.75" customHeight="1">
      <c r="A53" s="179"/>
      <c r="B53" s="179"/>
      <c r="C53" s="179"/>
      <c r="D53" s="179"/>
      <c r="E53" s="179"/>
      <c r="F53" s="179"/>
      <c r="G53" s="179"/>
      <c r="H53" s="179"/>
      <c r="I53" s="179"/>
      <c r="J53" s="179"/>
      <c r="K53" s="179"/>
      <c r="L53" s="179"/>
      <c r="M53" s="179"/>
      <c r="N53" s="179"/>
      <c r="O53" s="179"/>
      <c r="P53" s="186"/>
    </row>
    <row r="54" spans="1:16" ht="15.75" customHeight="1">
      <c r="A54" s="179"/>
      <c r="B54" s="179"/>
      <c r="C54" s="179"/>
      <c r="D54" s="179"/>
      <c r="E54" s="179"/>
      <c r="F54" s="179"/>
      <c r="G54" s="179"/>
      <c r="H54" s="179"/>
      <c r="I54" s="179"/>
      <c r="J54" s="179"/>
      <c r="K54" s="179"/>
      <c r="L54" s="179"/>
      <c r="M54" s="179"/>
      <c r="N54" s="179"/>
      <c r="O54" s="179"/>
      <c r="P54" s="186"/>
    </row>
    <row r="55" spans="1:16" ht="15.75" customHeight="1">
      <c r="A55" s="179"/>
      <c r="B55" s="179"/>
      <c r="C55" s="179"/>
      <c r="D55" s="179"/>
      <c r="E55" s="179"/>
      <c r="F55" s="179"/>
      <c r="G55" s="179"/>
      <c r="H55" s="179"/>
      <c r="I55" s="179"/>
      <c r="J55" s="179"/>
      <c r="K55" s="179"/>
      <c r="L55" s="179"/>
      <c r="M55" s="179"/>
      <c r="N55" s="179"/>
      <c r="O55" s="179"/>
      <c r="P55" s="186"/>
    </row>
    <row r="56" spans="1:16" ht="15.75" customHeight="1">
      <c r="A56" s="179"/>
      <c r="B56" s="179"/>
      <c r="C56" s="179"/>
      <c r="D56" s="179"/>
      <c r="E56" s="179"/>
      <c r="F56" s="179"/>
      <c r="G56" s="179"/>
      <c r="H56" s="179"/>
      <c r="I56" s="179"/>
      <c r="J56" s="179"/>
      <c r="K56" s="179"/>
      <c r="L56" s="179"/>
      <c r="M56" s="179"/>
      <c r="N56" s="179"/>
      <c r="O56" s="179"/>
      <c r="P56" s="186"/>
    </row>
    <row r="57" spans="1:16" ht="15.75" customHeight="1">
      <c r="A57" s="179"/>
      <c r="B57" s="179"/>
      <c r="C57" s="179"/>
      <c r="D57" s="179"/>
      <c r="E57" s="179"/>
      <c r="F57" s="179"/>
      <c r="G57" s="179"/>
      <c r="H57" s="179"/>
      <c r="I57" s="179"/>
      <c r="J57" s="179"/>
      <c r="K57" s="179"/>
      <c r="L57" s="179"/>
      <c r="M57" s="179"/>
      <c r="N57" s="179"/>
      <c r="O57" s="179"/>
      <c r="P57" s="186"/>
    </row>
    <row r="58" spans="1:16" ht="15.75" customHeight="1">
      <c r="A58" s="179"/>
      <c r="B58" s="179"/>
      <c r="C58" s="179"/>
      <c r="D58" s="179"/>
      <c r="E58" s="179"/>
      <c r="F58" s="179"/>
      <c r="G58" s="179"/>
      <c r="H58" s="179"/>
      <c r="I58" s="179"/>
      <c r="J58" s="179"/>
      <c r="K58" s="179"/>
      <c r="L58" s="179"/>
      <c r="M58" s="179"/>
      <c r="N58" s="179"/>
      <c r="O58" s="179"/>
      <c r="P58" s="186"/>
    </row>
    <row r="59" spans="1:16" ht="15.75" customHeight="1">
      <c r="A59" s="179"/>
      <c r="B59" s="179"/>
      <c r="C59" s="179"/>
      <c r="D59" s="179"/>
      <c r="E59" s="179"/>
      <c r="F59" s="179"/>
      <c r="G59" s="179"/>
      <c r="H59" s="179"/>
      <c r="I59" s="179"/>
      <c r="J59" s="179"/>
      <c r="K59" s="179"/>
      <c r="L59" s="179"/>
      <c r="M59" s="179"/>
      <c r="N59" s="179"/>
      <c r="O59" s="179"/>
      <c r="P59" s="186"/>
    </row>
    <row r="60" spans="1:16" ht="15.75" customHeight="1">
      <c r="A60" s="179"/>
      <c r="B60" s="179"/>
      <c r="C60" s="179"/>
      <c r="D60" s="179"/>
      <c r="E60" s="179"/>
      <c r="F60" s="179"/>
      <c r="G60" s="179"/>
      <c r="H60" s="179"/>
      <c r="I60" s="179"/>
      <c r="J60" s="179"/>
      <c r="K60" s="179"/>
      <c r="L60" s="179"/>
      <c r="M60" s="179"/>
      <c r="N60" s="179"/>
      <c r="O60" s="179"/>
      <c r="P60" s="186"/>
    </row>
    <row r="61" spans="1:16" ht="15.75" customHeight="1">
      <c r="A61" s="179"/>
      <c r="B61" s="179"/>
      <c r="C61" s="179"/>
      <c r="D61" s="179"/>
      <c r="E61" s="179"/>
      <c r="F61" s="179"/>
      <c r="G61" s="179"/>
      <c r="H61" s="179"/>
      <c r="I61" s="179"/>
      <c r="J61" s="179"/>
      <c r="K61" s="179"/>
      <c r="L61" s="179"/>
      <c r="M61" s="179"/>
      <c r="N61" s="179"/>
      <c r="O61" s="179"/>
      <c r="P61" s="186"/>
    </row>
    <row r="62" spans="1:16" ht="15.75" customHeight="1">
      <c r="A62" s="179"/>
      <c r="B62" s="179"/>
      <c r="C62" s="179"/>
      <c r="D62" s="179"/>
      <c r="E62" s="179"/>
      <c r="F62" s="179"/>
      <c r="G62" s="179"/>
      <c r="H62" s="179"/>
      <c r="I62" s="179"/>
      <c r="J62" s="179"/>
      <c r="K62" s="179"/>
      <c r="L62" s="179"/>
      <c r="M62" s="179"/>
      <c r="N62" s="179"/>
      <c r="O62" s="179"/>
      <c r="P62" s="186"/>
    </row>
    <row r="63" spans="1:16" ht="15.75" customHeight="1">
      <c r="A63" s="179"/>
      <c r="B63" s="179"/>
      <c r="C63" s="179"/>
      <c r="D63" s="179"/>
      <c r="E63" s="179"/>
      <c r="F63" s="179"/>
      <c r="G63" s="179"/>
      <c r="H63" s="179"/>
      <c r="I63" s="179"/>
      <c r="J63" s="179"/>
      <c r="K63" s="179"/>
      <c r="L63" s="179"/>
      <c r="M63" s="179"/>
      <c r="N63" s="179"/>
      <c r="O63" s="179"/>
      <c r="P63" s="186"/>
    </row>
    <row r="64" spans="1:16" ht="15.75" customHeight="1">
      <c r="A64" s="179"/>
      <c r="B64" s="179"/>
      <c r="C64" s="179"/>
      <c r="D64" s="179"/>
      <c r="E64" s="179"/>
      <c r="F64" s="179"/>
      <c r="G64" s="179"/>
      <c r="H64" s="179"/>
      <c r="I64" s="179"/>
      <c r="J64" s="179"/>
      <c r="K64" s="179"/>
      <c r="L64" s="179"/>
      <c r="M64" s="179"/>
      <c r="N64" s="179"/>
      <c r="O64" s="179"/>
      <c r="P64" s="186"/>
    </row>
    <row r="65" spans="1:16" ht="15.75" customHeight="1">
      <c r="A65" s="179"/>
      <c r="B65" s="179"/>
      <c r="C65" s="179"/>
      <c r="D65" s="179"/>
      <c r="E65" s="179"/>
      <c r="F65" s="179"/>
      <c r="G65" s="179"/>
      <c r="H65" s="179"/>
      <c r="I65" s="179"/>
      <c r="J65" s="179"/>
      <c r="K65" s="179"/>
      <c r="L65" s="179"/>
      <c r="M65" s="179"/>
      <c r="N65" s="179"/>
      <c r="O65" s="179"/>
      <c r="P65" s="186"/>
    </row>
    <row r="66" spans="1:16" ht="15.75" customHeight="1">
      <c r="A66" s="179"/>
      <c r="B66" s="179"/>
      <c r="C66" s="179"/>
      <c r="D66" s="179"/>
      <c r="E66" s="179"/>
      <c r="F66" s="179"/>
      <c r="G66" s="179"/>
      <c r="H66" s="179"/>
      <c r="I66" s="179"/>
      <c r="J66" s="179"/>
      <c r="K66" s="179"/>
      <c r="L66" s="179"/>
      <c r="M66" s="179"/>
      <c r="N66" s="179"/>
      <c r="O66" s="179"/>
      <c r="P66" s="186"/>
    </row>
    <row r="67" spans="1:16" ht="15.75" customHeight="1">
      <c r="A67" s="179"/>
      <c r="B67" s="179"/>
      <c r="C67" s="179"/>
      <c r="D67" s="179"/>
      <c r="E67" s="179"/>
      <c r="F67" s="179"/>
      <c r="G67" s="179"/>
      <c r="H67" s="179"/>
      <c r="I67" s="179"/>
      <c r="J67" s="179"/>
      <c r="K67" s="179"/>
      <c r="L67" s="179"/>
      <c r="M67" s="179"/>
      <c r="N67" s="179"/>
      <c r="O67" s="179"/>
      <c r="P67" s="186"/>
    </row>
    <row r="68" spans="1:16" ht="15.75" customHeight="1">
      <c r="A68" s="179"/>
      <c r="B68" s="179"/>
      <c r="C68" s="179"/>
      <c r="D68" s="179"/>
      <c r="E68" s="179"/>
      <c r="F68" s="179"/>
      <c r="G68" s="179"/>
      <c r="H68" s="179"/>
      <c r="I68" s="179"/>
      <c r="J68" s="179"/>
      <c r="K68" s="179"/>
      <c r="L68" s="179"/>
      <c r="M68" s="179"/>
      <c r="N68" s="179"/>
      <c r="O68" s="179"/>
      <c r="P68" s="186"/>
    </row>
    <row r="69" spans="1:16" ht="15.75" customHeight="1">
      <c r="A69" s="179"/>
      <c r="B69" s="179"/>
      <c r="C69" s="179"/>
      <c r="D69" s="179"/>
      <c r="E69" s="179"/>
      <c r="F69" s="179"/>
      <c r="G69" s="179"/>
      <c r="H69" s="179"/>
      <c r="I69" s="179"/>
      <c r="J69" s="179"/>
      <c r="K69" s="179"/>
      <c r="L69" s="179"/>
      <c r="M69" s="179"/>
      <c r="N69" s="179"/>
      <c r="O69" s="179"/>
      <c r="P69" s="186"/>
    </row>
    <row r="70" spans="1:16" ht="15.75" customHeight="1">
      <c r="A70" s="179"/>
      <c r="B70" s="179"/>
      <c r="C70" s="179"/>
      <c r="D70" s="179"/>
      <c r="E70" s="179"/>
      <c r="F70" s="179"/>
      <c r="G70" s="179"/>
      <c r="H70" s="179"/>
      <c r="I70" s="179"/>
      <c r="J70" s="179"/>
      <c r="K70" s="179"/>
      <c r="L70" s="179"/>
      <c r="M70" s="179"/>
      <c r="N70" s="179"/>
      <c r="O70" s="179"/>
      <c r="P70" s="186"/>
    </row>
    <row r="71" spans="1:16" ht="15.75" customHeight="1">
      <c r="A71" s="179"/>
      <c r="B71" s="179"/>
      <c r="C71" s="179"/>
      <c r="D71" s="179"/>
      <c r="E71" s="179"/>
      <c r="F71" s="179"/>
      <c r="G71" s="179"/>
      <c r="H71" s="179"/>
      <c r="I71" s="179"/>
      <c r="J71" s="179"/>
      <c r="K71" s="179"/>
      <c r="L71" s="179"/>
      <c r="M71" s="179"/>
      <c r="N71" s="179"/>
      <c r="O71" s="179"/>
      <c r="P71" s="186"/>
    </row>
    <row r="72" spans="1:16" ht="15.75" customHeight="1">
      <c r="A72" s="187"/>
      <c r="B72" s="187"/>
      <c r="C72" s="187"/>
      <c r="D72" s="187"/>
      <c r="E72" s="187"/>
      <c r="F72" s="187"/>
      <c r="G72" s="187"/>
      <c r="H72" s="187"/>
      <c r="I72" s="187"/>
      <c r="J72" s="187"/>
      <c r="K72" s="187"/>
      <c r="L72" s="187"/>
      <c r="M72" s="187"/>
      <c r="N72" s="187"/>
      <c r="O72" s="187"/>
      <c r="P72" s="186"/>
    </row>
    <row r="73" spans="1:16" ht="15.75" customHeight="1">
      <c r="A73" s="187"/>
      <c r="B73" s="187"/>
      <c r="C73" s="187"/>
      <c r="D73" s="187"/>
      <c r="E73" s="187"/>
      <c r="F73" s="187"/>
      <c r="G73" s="187"/>
      <c r="H73" s="187"/>
      <c r="I73" s="187"/>
      <c r="J73" s="187"/>
      <c r="K73" s="187"/>
      <c r="L73" s="187"/>
      <c r="M73" s="187"/>
      <c r="N73" s="187"/>
      <c r="O73" s="187"/>
      <c r="P73" s="186"/>
    </row>
    <row r="74" spans="1:16" ht="15.75" customHeight="1">
      <c r="A74" s="187"/>
      <c r="B74" s="187"/>
      <c r="C74" s="187"/>
      <c r="D74" s="187"/>
      <c r="E74" s="187"/>
      <c r="F74" s="187"/>
      <c r="G74" s="187"/>
      <c r="H74" s="187"/>
      <c r="I74" s="187"/>
      <c r="J74" s="187"/>
      <c r="K74" s="187"/>
      <c r="L74" s="187"/>
      <c r="M74" s="187"/>
      <c r="N74" s="187"/>
      <c r="O74" s="187"/>
      <c r="P74" s="186"/>
    </row>
    <row r="75" spans="1:16" ht="15.75" customHeight="1">
      <c r="A75" s="187"/>
      <c r="B75" s="187"/>
      <c r="C75" s="187"/>
      <c r="D75" s="187"/>
      <c r="E75" s="187"/>
      <c r="F75" s="187"/>
      <c r="G75" s="187"/>
      <c r="H75" s="187"/>
      <c r="I75" s="187"/>
      <c r="J75" s="187"/>
      <c r="K75" s="187"/>
      <c r="L75" s="187"/>
      <c r="M75" s="187"/>
      <c r="N75" s="187"/>
      <c r="O75" s="187"/>
      <c r="P75" s="186"/>
    </row>
    <row r="76" spans="1:16" ht="15.75" customHeight="1">
      <c r="A76" s="187"/>
      <c r="B76" s="187"/>
      <c r="C76" s="187"/>
      <c r="D76" s="187"/>
      <c r="E76" s="187"/>
      <c r="F76" s="187"/>
      <c r="G76" s="187"/>
      <c r="H76" s="187"/>
      <c r="I76" s="187"/>
      <c r="J76" s="187"/>
      <c r="K76" s="187"/>
      <c r="L76" s="187"/>
      <c r="M76" s="187"/>
      <c r="N76" s="187"/>
      <c r="O76" s="187"/>
      <c r="P76" s="186"/>
    </row>
    <row r="77" spans="1:16" ht="15.75" customHeight="1">
      <c r="A77" s="102"/>
      <c r="B77" s="102"/>
      <c r="C77" s="102"/>
      <c r="D77" s="102"/>
      <c r="E77" s="102"/>
      <c r="F77" s="102"/>
      <c r="G77" s="102"/>
      <c r="H77" s="102"/>
      <c r="I77" s="102"/>
      <c r="J77" s="102"/>
      <c r="K77" s="102"/>
      <c r="L77" s="102"/>
      <c r="M77" s="102"/>
      <c r="N77" s="102"/>
      <c r="O77" s="102"/>
    </row>
    <row r="78" spans="1:16" ht="15.75" customHeight="1">
      <c r="A78" s="102"/>
      <c r="B78" s="102"/>
      <c r="C78" s="102"/>
      <c r="D78" s="102"/>
      <c r="E78" s="102"/>
      <c r="F78" s="102"/>
      <c r="G78" s="102"/>
      <c r="H78" s="102"/>
      <c r="I78" s="102"/>
      <c r="J78" s="102"/>
      <c r="K78" s="102"/>
      <c r="L78" s="102"/>
      <c r="M78" s="102"/>
      <c r="N78" s="102"/>
      <c r="O78" s="102"/>
    </row>
    <row r="79" spans="1:16" ht="15.75" customHeight="1">
      <c r="A79" s="102"/>
      <c r="B79" s="102"/>
      <c r="C79" s="102"/>
      <c r="D79" s="102"/>
      <c r="E79" s="102"/>
      <c r="F79" s="102"/>
      <c r="G79" s="102"/>
      <c r="H79" s="102"/>
      <c r="I79" s="102"/>
      <c r="J79" s="102"/>
      <c r="K79" s="102"/>
      <c r="L79" s="102"/>
      <c r="M79" s="102"/>
      <c r="N79" s="102"/>
      <c r="O79" s="102"/>
    </row>
    <row r="80" spans="1:16" ht="15.75" customHeight="1">
      <c r="A80" s="102"/>
      <c r="B80" s="102"/>
      <c r="C80" s="102"/>
      <c r="D80" s="102"/>
      <c r="E80" s="102"/>
      <c r="F80" s="102"/>
      <c r="G80" s="102"/>
      <c r="H80" s="102"/>
      <c r="I80" s="102"/>
      <c r="J80" s="102"/>
      <c r="K80" s="102"/>
      <c r="L80" s="102"/>
      <c r="M80" s="102"/>
      <c r="N80" s="102"/>
      <c r="O80" s="102"/>
    </row>
    <row r="81" spans="1:15" ht="15.75" customHeight="1">
      <c r="A81" s="102"/>
      <c r="B81" s="102"/>
      <c r="C81" s="102"/>
      <c r="D81" s="102"/>
      <c r="E81" s="102"/>
      <c r="F81" s="102"/>
      <c r="G81" s="102"/>
      <c r="H81" s="102"/>
      <c r="I81" s="102"/>
      <c r="J81" s="102"/>
      <c r="K81" s="102"/>
      <c r="L81" s="102"/>
      <c r="M81" s="102"/>
      <c r="N81" s="102"/>
      <c r="O81" s="102"/>
    </row>
    <row r="82" spans="1:15" ht="15.75" customHeight="1">
      <c r="A82" s="102"/>
      <c r="B82" s="102"/>
      <c r="C82" s="102"/>
      <c r="D82" s="102"/>
      <c r="E82" s="102"/>
      <c r="F82" s="102"/>
      <c r="G82" s="102"/>
      <c r="H82" s="102"/>
      <c r="I82" s="102"/>
      <c r="J82" s="102"/>
      <c r="K82" s="102"/>
      <c r="L82" s="102"/>
      <c r="M82" s="102"/>
      <c r="N82" s="102"/>
      <c r="O82" s="102"/>
    </row>
    <row r="83" spans="1:15" ht="15.75" customHeight="1">
      <c r="A83" s="102"/>
      <c r="B83" s="102"/>
      <c r="C83" s="102"/>
      <c r="D83" s="102"/>
      <c r="E83" s="102"/>
      <c r="F83" s="102"/>
      <c r="G83" s="102"/>
      <c r="H83" s="102"/>
      <c r="I83" s="102"/>
      <c r="J83" s="102"/>
      <c r="K83" s="102"/>
      <c r="L83" s="102"/>
      <c r="M83" s="102"/>
      <c r="N83" s="102"/>
      <c r="O83" s="102"/>
    </row>
    <row r="84" spans="1:15" ht="15.75" customHeight="1">
      <c r="A84" s="102"/>
      <c r="B84" s="102"/>
      <c r="C84" s="102"/>
      <c r="D84" s="102"/>
      <c r="E84" s="102"/>
      <c r="F84" s="102"/>
      <c r="G84" s="102"/>
      <c r="H84" s="102"/>
      <c r="I84" s="102"/>
      <c r="J84" s="102"/>
      <c r="K84" s="102"/>
      <c r="L84" s="102"/>
      <c r="M84" s="102"/>
      <c r="N84" s="102"/>
      <c r="O84" s="102"/>
    </row>
    <row r="85" spans="1:15" ht="15.75" customHeight="1">
      <c r="A85" s="102"/>
      <c r="B85" s="102"/>
      <c r="C85" s="102"/>
      <c r="D85" s="102"/>
      <c r="E85" s="102"/>
      <c r="F85" s="102"/>
      <c r="G85" s="102"/>
      <c r="H85" s="102"/>
      <c r="I85" s="102"/>
      <c r="J85" s="102"/>
      <c r="K85" s="102"/>
      <c r="L85" s="102"/>
      <c r="M85" s="102"/>
      <c r="N85" s="102"/>
      <c r="O85" s="102"/>
    </row>
    <row r="86" spans="1:15" ht="15.75" customHeight="1">
      <c r="A86" s="102"/>
      <c r="B86" s="102"/>
      <c r="C86" s="102"/>
      <c r="D86" s="102"/>
      <c r="E86" s="102"/>
      <c r="F86" s="102"/>
      <c r="G86" s="102"/>
      <c r="H86" s="102"/>
      <c r="I86" s="102"/>
      <c r="J86" s="102"/>
      <c r="K86" s="102"/>
      <c r="L86" s="102"/>
      <c r="M86" s="102"/>
      <c r="N86" s="102"/>
      <c r="O86" s="102"/>
    </row>
  </sheetData>
  <mergeCells count="4">
    <mergeCell ref="A1:G1"/>
    <mergeCell ref="A2:G2"/>
    <mergeCell ref="A28:B28"/>
    <mergeCell ref="A4:D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A1:H27"/>
  <sheetViews>
    <sheetView zoomScale="75" workbookViewId="0">
      <selection activeCell="L22" sqref="L22"/>
    </sheetView>
  </sheetViews>
  <sheetFormatPr defaultColWidth="11" defaultRowHeight="15.75"/>
  <cols>
    <col min="1" max="1" width="5.125" style="127" customWidth="1"/>
    <col min="2" max="2" width="23.75" style="127" customWidth="1"/>
    <col min="3" max="3" width="18.75" style="122" customWidth="1"/>
    <col min="4" max="4" width="29.375" style="122" customWidth="1"/>
    <col min="5" max="5" width="21.625" style="122" customWidth="1"/>
    <col min="6" max="6" width="16.875" style="122" customWidth="1"/>
    <col min="7" max="7" width="16" style="122" customWidth="1"/>
    <col min="8" max="8" width="11.625" style="122" customWidth="1"/>
    <col min="9" max="9" width="3.5" style="122" customWidth="1"/>
    <col min="10" max="10" width="18" style="122" customWidth="1"/>
    <col min="11" max="16384" width="11" style="122"/>
  </cols>
  <sheetData>
    <row r="1" spans="1:8" ht="21.75" customHeight="1">
      <c r="A1" s="119" t="s">
        <v>293</v>
      </c>
      <c r="B1" s="120"/>
      <c r="C1" s="120"/>
      <c r="D1" s="120"/>
      <c r="E1" s="121"/>
      <c r="F1" s="120"/>
      <c r="G1" s="120"/>
      <c r="H1" s="120"/>
    </row>
    <row r="2" spans="1:8" ht="30.75" customHeight="1">
      <c r="A2" s="123" t="str">
        <f>公用信息!A8</f>
        <v>评估基准日：2018年11月30日</v>
      </c>
      <c r="B2" s="120"/>
      <c r="C2" s="120"/>
      <c r="D2" s="120"/>
      <c r="E2" s="120"/>
      <c r="F2" s="120"/>
      <c r="G2" s="120"/>
      <c r="H2" s="124"/>
    </row>
    <row r="3" spans="1:8" ht="24" customHeight="1">
      <c r="A3" s="123"/>
      <c r="B3" s="120"/>
      <c r="C3" s="120"/>
      <c r="D3" s="120"/>
      <c r="E3" s="120"/>
      <c r="F3" s="120"/>
      <c r="G3" s="120"/>
      <c r="H3" s="125" t="s">
        <v>294</v>
      </c>
    </row>
    <row r="4" spans="1:8" ht="20.25" customHeight="1">
      <c r="A4" s="126" t="str">
        <f>公用信息!A5</f>
        <v>被评估单位：中国劳动关系学院</v>
      </c>
      <c r="H4" s="128" t="s">
        <v>291</v>
      </c>
    </row>
    <row r="5" spans="1:8" ht="24" customHeight="1">
      <c r="A5" s="129" t="s">
        <v>295</v>
      </c>
      <c r="B5" s="129" t="s">
        <v>296</v>
      </c>
      <c r="C5" s="129" t="s">
        <v>297</v>
      </c>
      <c r="D5" s="129" t="s">
        <v>298</v>
      </c>
      <c r="E5" s="129" t="s">
        <v>299</v>
      </c>
      <c r="F5" s="129" t="s">
        <v>300</v>
      </c>
      <c r="G5" s="129" t="s">
        <v>301</v>
      </c>
      <c r="H5" s="129" t="s">
        <v>302</v>
      </c>
    </row>
    <row r="6" spans="1:8" ht="24" customHeight="1">
      <c r="A6" s="130">
        <v>1</v>
      </c>
      <c r="B6" s="131" t="s">
        <v>303</v>
      </c>
      <c r="C6" s="132"/>
      <c r="D6" s="132">
        <f t="shared" ref="D6:E9" si="0">C6</f>
        <v>0</v>
      </c>
      <c r="E6" s="133">
        <f t="shared" si="0"/>
        <v>0</v>
      </c>
      <c r="F6" s="134">
        <f>E6-D6</f>
        <v>0</v>
      </c>
      <c r="G6" s="134" t="str">
        <f>IF(D6=0,"",F6*100/D6)</f>
        <v/>
      </c>
      <c r="H6" s="135"/>
    </row>
    <row r="7" spans="1:8" ht="24" customHeight="1">
      <c r="A7" s="130">
        <v>2</v>
      </c>
      <c r="B7" s="131" t="s">
        <v>304</v>
      </c>
      <c r="C7" s="132"/>
      <c r="D7" s="132">
        <f t="shared" si="0"/>
        <v>0</v>
      </c>
      <c r="E7" s="133">
        <f t="shared" si="0"/>
        <v>0</v>
      </c>
      <c r="F7" s="134">
        <f>E7-D7</f>
        <v>0</v>
      </c>
      <c r="G7" s="134" t="str">
        <f>IF(D7=0,"",F7*100/D7)</f>
        <v/>
      </c>
      <c r="H7" s="135"/>
    </row>
    <row r="8" spans="1:8" ht="24" customHeight="1">
      <c r="A8" s="130">
        <v>3</v>
      </c>
      <c r="B8" s="131" t="s">
        <v>305</v>
      </c>
      <c r="C8" s="132"/>
      <c r="D8" s="132">
        <f t="shared" si="0"/>
        <v>0</v>
      </c>
      <c r="E8" s="133">
        <f t="shared" si="0"/>
        <v>0</v>
      </c>
      <c r="F8" s="134">
        <f>E8-D8</f>
        <v>0</v>
      </c>
      <c r="G8" s="134" t="str">
        <f>IF(D8=0,"",F8*100/D8)</f>
        <v/>
      </c>
      <c r="H8" s="135"/>
    </row>
    <row r="9" spans="1:8" ht="24" customHeight="1">
      <c r="A9" s="130">
        <v>4</v>
      </c>
      <c r="B9" s="131" t="s">
        <v>306</v>
      </c>
      <c r="C9" s="132"/>
      <c r="D9" s="132">
        <f t="shared" si="0"/>
        <v>0</v>
      </c>
      <c r="E9" s="133">
        <f t="shared" si="0"/>
        <v>0</v>
      </c>
      <c r="F9" s="134">
        <f>E9-D9</f>
        <v>0</v>
      </c>
      <c r="G9" s="134" t="str">
        <f>IF(D9=0,"",F9*100/D9)</f>
        <v/>
      </c>
      <c r="H9" s="135"/>
    </row>
    <row r="10" spans="1:8" ht="24" customHeight="1">
      <c r="A10" s="130">
        <v>5</v>
      </c>
      <c r="B10" s="131" t="s">
        <v>307</v>
      </c>
      <c r="C10" s="132"/>
      <c r="D10" s="136">
        <f>C10+D22+E22-G24</f>
        <v>0</v>
      </c>
      <c r="E10" s="136">
        <f>D10</f>
        <v>0</v>
      </c>
      <c r="F10" s="134">
        <f>E10-D10</f>
        <v>0</v>
      </c>
      <c r="G10" s="134" t="str">
        <f>IF(D10=0,"",F10*100/D10)</f>
        <v/>
      </c>
      <c r="H10" s="135"/>
    </row>
    <row r="11" spans="1:8" ht="24" customHeight="1">
      <c r="A11" s="130"/>
      <c r="B11" s="131"/>
      <c r="C11" s="132"/>
      <c r="D11" s="136"/>
      <c r="E11" s="136"/>
      <c r="F11" s="134"/>
      <c r="G11" s="134"/>
      <c r="H11" s="135"/>
    </row>
    <row r="12" spans="1:8" ht="24" customHeight="1">
      <c r="A12" s="130">
        <v>6</v>
      </c>
      <c r="B12" s="131" t="s">
        <v>308</v>
      </c>
      <c r="C12" s="135"/>
      <c r="D12" s="135"/>
      <c r="E12" s="133" t="e">
        <f>#REF!</f>
        <v>#REF!</v>
      </c>
      <c r="F12" s="134" t="e">
        <f t="shared" ref="F12:F19" si="1">E12-D12</f>
        <v>#REF!</v>
      </c>
      <c r="G12" s="134" t="str">
        <f t="shared" ref="G12:G19" si="2">IF(D12=0,"",F12*100/D12)</f>
        <v/>
      </c>
      <c r="H12" s="135"/>
    </row>
    <row r="13" spans="1:8" ht="24" customHeight="1">
      <c r="A13" s="130">
        <v>7</v>
      </c>
      <c r="B13" s="137" t="s">
        <v>309</v>
      </c>
      <c r="C13" s="138"/>
      <c r="D13" s="138"/>
      <c r="E13" s="133" t="e">
        <f>#REF!</f>
        <v>#REF!</v>
      </c>
      <c r="F13" s="134" t="e">
        <f t="shared" si="1"/>
        <v>#REF!</v>
      </c>
      <c r="G13" s="134" t="str">
        <f t="shared" si="2"/>
        <v/>
      </c>
      <c r="H13" s="139"/>
    </row>
    <row r="14" spans="1:8" ht="24" customHeight="1">
      <c r="A14" s="130">
        <v>8</v>
      </c>
      <c r="B14" s="140" t="s">
        <v>292</v>
      </c>
      <c r="C14" s="136">
        <f>SUM(C6:C8)+C10+C12-C13</f>
        <v>0</v>
      </c>
      <c r="D14" s="136">
        <f>SUM(D6:D8)+D10+D12-D13</f>
        <v>0</v>
      </c>
      <c r="E14" s="136" t="e">
        <f>SUM(E6:E8)+E10+E12-E13</f>
        <v>#REF!</v>
      </c>
      <c r="F14" s="134" t="e">
        <f t="shared" si="1"/>
        <v>#REF!</v>
      </c>
      <c r="G14" s="134" t="str">
        <f t="shared" si="2"/>
        <v/>
      </c>
      <c r="H14" s="139"/>
    </row>
    <row r="15" spans="1:8" ht="24" customHeight="1">
      <c r="A15" s="130">
        <v>9</v>
      </c>
      <c r="B15" s="131"/>
      <c r="C15" s="138"/>
      <c r="D15" s="138"/>
      <c r="E15" s="138"/>
      <c r="F15" s="134">
        <f t="shared" si="1"/>
        <v>0</v>
      </c>
      <c r="G15" s="134" t="str">
        <f t="shared" si="2"/>
        <v/>
      </c>
      <c r="H15" s="139"/>
    </row>
    <row r="16" spans="1:8" ht="24" customHeight="1">
      <c r="A16" s="130">
        <v>10</v>
      </c>
      <c r="B16" s="141" t="s">
        <v>310</v>
      </c>
      <c r="C16" s="142"/>
      <c r="D16" s="142"/>
      <c r="E16" s="142"/>
      <c r="F16" s="134">
        <f t="shared" si="1"/>
        <v>0</v>
      </c>
      <c r="G16" s="134" t="str">
        <f t="shared" si="2"/>
        <v/>
      </c>
      <c r="H16" s="139"/>
    </row>
    <row r="17" spans="1:8" ht="24" customHeight="1">
      <c r="A17" s="130">
        <v>11</v>
      </c>
      <c r="B17" s="141" t="s">
        <v>311</v>
      </c>
      <c r="C17" s="142"/>
      <c r="D17" s="142"/>
      <c r="E17" s="142"/>
      <c r="F17" s="134">
        <f t="shared" si="1"/>
        <v>0</v>
      </c>
      <c r="G17" s="134" t="str">
        <f t="shared" si="2"/>
        <v/>
      </c>
      <c r="H17" s="139"/>
    </row>
    <row r="18" spans="1:8" ht="24" customHeight="1">
      <c r="A18" s="130">
        <v>12</v>
      </c>
      <c r="B18" s="141" t="s">
        <v>312</v>
      </c>
      <c r="C18" s="142">
        <f>C16-C17</f>
        <v>0</v>
      </c>
      <c r="D18" s="142">
        <f>D16-D17</f>
        <v>0</v>
      </c>
      <c r="E18" s="142">
        <f>E16-E17</f>
        <v>0</v>
      </c>
      <c r="F18" s="134">
        <f t="shared" si="1"/>
        <v>0</v>
      </c>
      <c r="G18" s="134" t="str">
        <f t="shared" si="2"/>
        <v/>
      </c>
      <c r="H18" s="139"/>
    </row>
    <row r="19" spans="1:8" ht="24" customHeight="1">
      <c r="A19" s="130">
        <v>13</v>
      </c>
      <c r="B19" s="141" t="s">
        <v>313</v>
      </c>
      <c r="C19" s="138">
        <f>C14-C18</f>
        <v>0</v>
      </c>
      <c r="D19" s="138">
        <f>D14-D18</f>
        <v>0</v>
      </c>
      <c r="E19" s="138" t="e">
        <f>E14-E18</f>
        <v>#REF!</v>
      </c>
      <c r="F19" s="134" t="e">
        <f t="shared" si="1"/>
        <v>#REF!</v>
      </c>
      <c r="G19" s="134" t="str">
        <f t="shared" si="2"/>
        <v/>
      </c>
      <c r="H19" s="139"/>
    </row>
    <row r="20" spans="1:8" ht="24" customHeight="1">
      <c r="A20" s="130">
        <v>14</v>
      </c>
      <c r="B20" s="138"/>
      <c r="C20" s="138"/>
      <c r="D20" s="143" t="s">
        <v>314</v>
      </c>
      <c r="E20" s="144"/>
      <c r="F20" s="134"/>
      <c r="G20" s="134"/>
      <c r="H20" s="139"/>
    </row>
    <row r="21" spans="1:8" ht="24" customHeight="1">
      <c r="A21" s="130">
        <v>15</v>
      </c>
      <c r="B21" s="145"/>
      <c r="C21" s="146" t="s">
        <v>315</v>
      </c>
      <c r="D21" s="146" t="s">
        <v>316</v>
      </c>
      <c r="E21" s="146" t="s">
        <v>317</v>
      </c>
      <c r="F21" s="146" t="s">
        <v>318</v>
      </c>
      <c r="G21" s="134"/>
      <c r="H21" s="134"/>
    </row>
    <row r="22" spans="1:8" ht="24" customHeight="1">
      <c r="A22" s="130">
        <v>16</v>
      </c>
      <c r="B22" s="147" t="s">
        <v>319</v>
      </c>
      <c r="C22" s="148"/>
      <c r="D22" s="149"/>
      <c r="E22" s="149"/>
      <c r="F22" s="145">
        <f>D22+C22</f>
        <v>0</v>
      </c>
      <c r="G22" s="134">
        <f>C10+D22</f>
        <v>0</v>
      </c>
      <c r="H22" s="134">
        <f>G22-D10</f>
        <v>0</v>
      </c>
    </row>
    <row r="23" spans="1:8" ht="24" customHeight="1">
      <c r="A23" s="130">
        <v>17</v>
      </c>
      <c r="B23" s="147"/>
      <c r="C23" s="150"/>
      <c r="D23" s="150">
        <v>0.33</v>
      </c>
      <c r="E23" s="150"/>
      <c r="F23" s="150"/>
      <c r="G23" s="134"/>
      <c r="H23" s="134">
        <f>H22-D24</f>
        <v>0</v>
      </c>
    </row>
    <row r="24" spans="1:8" ht="24" customHeight="1">
      <c r="A24" s="130">
        <v>18</v>
      </c>
      <c r="B24" s="147" t="s">
        <v>320</v>
      </c>
      <c r="C24" s="145">
        <f>IF(C22&lt;0,0,ROUND(C22*C23,2))</f>
        <v>0</v>
      </c>
      <c r="D24" s="142">
        <f>IF(D22&lt;0,0,ROUND(D22*$D$23,2))</f>
        <v>0</v>
      </c>
      <c r="E24" s="148"/>
      <c r="F24" s="145">
        <f>IF(F22&lt;0,0,ROUND(F22*$D$23,2))</f>
        <v>0</v>
      </c>
      <c r="G24" s="151">
        <f>F24-C24</f>
        <v>0</v>
      </c>
      <c r="H24" s="134"/>
    </row>
    <row r="25" spans="1:8" ht="24" customHeight="1">
      <c r="C25" s="152">
        <f>C19-D19</f>
        <v>0</v>
      </c>
    </row>
    <row r="26" spans="1:8" ht="21.75" customHeight="1">
      <c r="C26" s="153"/>
    </row>
    <row r="27" spans="1:8" ht="27" customHeight="1"/>
  </sheetData>
  <phoneticPr fontId="9" type="noConversion"/>
  <printOptions horizontalCentered="1" verticalCentered="1"/>
  <pageMargins left="0.62992125984251968" right="0.62992125984251968" top="0.72" bottom="0.62" header="0.51181102362204722" footer="0.31496062992125984"/>
  <pageSetup paperSize="9" scale="75" orientation="landscape" r:id="rId1"/>
  <headerFooter alignWithMargins="0">
    <oddFooter xml:space="preserve">&amp;L&amp;"宋体,常规"被评估单位填表人：
填表日期：&amp;"Times New Roman,常规"    &amp;"宋体,常规"年&amp;"Times New Roman,常规"  &amp;"宋体,常规"月&amp;"Times New Roman,常规"  &amp;"宋体,常规"日&amp;C&amp;"宋体,常规"评估人员：
&amp;R&amp;P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86"/>
  <sheetViews>
    <sheetView view="pageBreakPreview" zoomScaleNormal="100" zoomScaleSheetLayoutView="100" workbookViewId="0">
      <selection activeCell="B6" sqref="B6"/>
    </sheetView>
  </sheetViews>
  <sheetFormatPr defaultColWidth="9" defaultRowHeight="15.75" customHeight="1" outlineLevelCol="1"/>
  <cols>
    <col min="1" max="1" width="5.375" style="32" customWidth="1"/>
    <col min="2" max="2" width="19.375" style="32" customWidth="1"/>
    <col min="3" max="3" width="8.625" style="32" customWidth="1"/>
    <col min="4" max="4" width="12.375" style="32" customWidth="1" outlineLevel="1"/>
    <col min="5" max="5" width="13.875" style="32" customWidth="1" outlineLevel="1"/>
    <col min="6" max="6" width="15.625" style="32" customWidth="1"/>
    <col min="7" max="7" width="13.875" style="32" customWidth="1"/>
    <col min="8" max="8" width="13.625" style="32" customWidth="1"/>
    <col min="9" max="9" width="10" style="32" customWidth="1"/>
    <col min="10" max="10" width="11" style="32" customWidth="1"/>
    <col min="11" max="16384" width="9" style="32"/>
  </cols>
  <sheetData>
    <row r="1" spans="1:16" s="31" customFormat="1" ht="30" customHeight="1">
      <c r="A1" s="530" t="s">
        <v>268</v>
      </c>
      <c r="B1" s="530"/>
      <c r="C1" s="530"/>
      <c r="D1" s="530"/>
      <c r="E1" s="530"/>
      <c r="F1" s="530"/>
      <c r="G1" s="530"/>
      <c r="H1" s="530"/>
      <c r="I1" s="530"/>
      <c r="J1" s="530"/>
    </row>
    <row r="2" spans="1:16" s="98" customFormat="1" ht="17.25" customHeight="1">
      <c r="A2" s="531" t="str">
        <f>公用信息!A8</f>
        <v>评估基准日：2018年11月30日</v>
      </c>
      <c r="B2" s="532"/>
      <c r="C2" s="532"/>
      <c r="D2" s="532"/>
      <c r="E2" s="532"/>
      <c r="F2" s="532"/>
      <c r="G2" s="532"/>
      <c r="H2" s="532"/>
      <c r="I2" s="532"/>
      <c r="J2" s="532"/>
      <c r="K2" s="164"/>
      <c r="L2" s="164"/>
      <c r="M2" s="164"/>
      <c r="N2" s="164"/>
      <c r="O2" s="164"/>
    </row>
    <row r="3" spans="1:16" s="98" customFormat="1" ht="17.25" customHeight="1">
      <c r="A3" s="163"/>
      <c r="B3" s="163"/>
      <c r="C3" s="163"/>
      <c r="D3" s="163"/>
      <c r="E3" s="163"/>
      <c r="F3" s="163"/>
      <c r="G3" s="165"/>
      <c r="H3" s="165"/>
      <c r="I3" s="535" t="s">
        <v>607</v>
      </c>
      <c r="J3" s="535"/>
      <c r="K3" s="164"/>
      <c r="L3" s="164"/>
      <c r="M3" s="164"/>
      <c r="N3" s="164"/>
      <c r="O3" s="164"/>
    </row>
    <row r="4" spans="1:16" s="98" customFormat="1" ht="17.25" customHeight="1">
      <c r="A4" s="166" t="str">
        <f>公用信息!A5</f>
        <v>被评估单位：中国劳动关系学院</v>
      </c>
      <c r="B4" s="164"/>
      <c r="C4" s="164"/>
      <c r="D4" s="164"/>
      <c r="E4" s="164"/>
      <c r="F4" s="164"/>
      <c r="G4" s="164"/>
      <c r="H4" s="536" t="s">
        <v>291</v>
      </c>
      <c r="I4" s="536"/>
      <c r="J4" s="536"/>
      <c r="K4" s="164"/>
      <c r="L4" s="164"/>
      <c r="M4" s="164"/>
      <c r="N4" s="164"/>
      <c r="O4" s="164"/>
    </row>
    <row r="5" spans="1:16" s="99" customFormat="1" ht="23.25" customHeight="1">
      <c r="A5" s="276" t="s">
        <v>36</v>
      </c>
      <c r="B5" s="276" t="s">
        <v>608</v>
      </c>
      <c r="C5" s="276" t="s">
        <v>352</v>
      </c>
      <c r="D5" s="276" t="s">
        <v>56</v>
      </c>
      <c r="E5" s="276" t="s">
        <v>602</v>
      </c>
      <c r="F5" s="276" t="s">
        <v>51</v>
      </c>
      <c r="G5" s="276" t="s">
        <v>52</v>
      </c>
      <c r="H5" s="276" t="s">
        <v>321</v>
      </c>
      <c r="I5" s="276" t="s">
        <v>606</v>
      </c>
      <c r="J5" s="276" t="s">
        <v>331</v>
      </c>
      <c r="K5" s="277"/>
      <c r="L5" s="277"/>
      <c r="M5" s="277"/>
      <c r="N5" s="277"/>
      <c r="O5" s="277"/>
      <c r="P5" s="278"/>
    </row>
    <row r="6" spans="1:16" s="98" customFormat="1" ht="16.5" customHeight="1">
      <c r="A6" s="254"/>
      <c r="B6" s="184"/>
      <c r="C6" s="254"/>
      <c r="D6" s="253"/>
      <c r="E6" s="254"/>
      <c r="F6" s="335"/>
      <c r="G6" s="335"/>
      <c r="H6" s="335">
        <f>G6-F6</f>
        <v>0</v>
      </c>
      <c r="I6" s="335" t="str">
        <f t="shared" ref="I6:I28" si="0">IF(F6=0,"",H6/F6*100)</f>
        <v/>
      </c>
      <c r="J6" s="177"/>
      <c r="K6" s="255"/>
      <c r="L6" s="255"/>
      <c r="M6" s="255"/>
      <c r="N6" s="255"/>
      <c r="O6" s="255"/>
      <c r="P6" s="256"/>
    </row>
    <row r="7" spans="1:16" s="98" customFormat="1" ht="16.5" customHeight="1">
      <c r="A7" s="254"/>
      <c r="B7" s="184"/>
      <c r="C7" s="254"/>
      <c r="D7" s="253"/>
      <c r="E7" s="254"/>
      <c r="F7" s="335"/>
      <c r="G7" s="335"/>
      <c r="H7" s="335">
        <f t="shared" ref="H7:H27" si="1">G7-F7</f>
        <v>0</v>
      </c>
      <c r="I7" s="335" t="str">
        <f t="shared" si="0"/>
        <v/>
      </c>
      <c r="J7" s="177"/>
      <c r="K7" s="255"/>
      <c r="L7" s="255"/>
      <c r="M7" s="255"/>
      <c r="N7" s="255"/>
      <c r="O7" s="255"/>
      <c r="P7" s="256"/>
    </row>
    <row r="8" spans="1:16" s="98" customFormat="1" ht="16.5" customHeight="1">
      <c r="A8" s="254"/>
      <c r="B8" s="184"/>
      <c r="C8" s="254"/>
      <c r="D8" s="253"/>
      <c r="E8" s="254"/>
      <c r="F8" s="335"/>
      <c r="G8" s="335"/>
      <c r="H8" s="335">
        <f t="shared" si="1"/>
        <v>0</v>
      </c>
      <c r="I8" s="335" t="str">
        <f t="shared" si="0"/>
        <v/>
      </c>
      <c r="J8" s="177"/>
      <c r="K8" s="255"/>
      <c r="L8" s="255"/>
      <c r="M8" s="255"/>
      <c r="N8" s="255"/>
      <c r="O8" s="255"/>
      <c r="P8" s="256"/>
    </row>
    <row r="9" spans="1:16" s="98" customFormat="1" ht="16.5" customHeight="1">
      <c r="A9" s="177"/>
      <c r="B9" s="184"/>
      <c r="C9" s="254"/>
      <c r="D9" s="253"/>
      <c r="E9" s="254"/>
      <c r="F9" s="335"/>
      <c r="G9" s="335"/>
      <c r="H9" s="335">
        <f t="shared" si="1"/>
        <v>0</v>
      </c>
      <c r="I9" s="335" t="str">
        <f t="shared" si="0"/>
        <v/>
      </c>
      <c r="J9" s="177"/>
      <c r="K9" s="255"/>
      <c r="L9" s="255"/>
      <c r="M9" s="255"/>
      <c r="N9" s="255"/>
      <c r="O9" s="255"/>
      <c r="P9" s="256"/>
    </row>
    <row r="10" spans="1:16" s="98" customFormat="1" ht="16.5" customHeight="1">
      <c r="A10" s="177"/>
      <c r="B10" s="184"/>
      <c r="C10" s="254"/>
      <c r="D10" s="253"/>
      <c r="E10" s="254"/>
      <c r="F10" s="335"/>
      <c r="G10" s="335"/>
      <c r="H10" s="335">
        <f t="shared" si="1"/>
        <v>0</v>
      </c>
      <c r="I10" s="335" t="str">
        <f t="shared" si="0"/>
        <v/>
      </c>
      <c r="J10" s="177"/>
      <c r="K10" s="255"/>
      <c r="L10" s="255"/>
      <c r="M10" s="255"/>
      <c r="N10" s="255"/>
      <c r="O10" s="255"/>
      <c r="P10" s="256"/>
    </row>
    <row r="11" spans="1:16" s="98" customFormat="1" ht="16.5" customHeight="1">
      <c r="A11" s="177"/>
      <c r="B11" s="257"/>
      <c r="C11" s="254"/>
      <c r="D11" s="253"/>
      <c r="E11" s="254"/>
      <c r="F11" s="335"/>
      <c r="G11" s="335"/>
      <c r="H11" s="335">
        <f t="shared" si="1"/>
        <v>0</v>
      </c>
      <c r="I11" s="335" t="str">
        <f t="shared" si="0"/>
        <v/>
      </c>
      <c r="J11" s="177"/>
      <c r="K11" s="255"/>
      <c r="L11" s="255"/>
      <c r="M11" s="255"/>
      <c r="N11" s="255"/>
      <c r="O11" s="255"/>
      <c r="P11" s="256"/>
    </row>
    <row r="12" spans="1:16" s="98" customFormat="1" ht="16.5" customHeight="1">
      <c r="A12" s="177"/>
      <c r="B12" s="257"/>
      <c r="C12" s="254"/>
      <c r="D12" s="253"/>
      <c r="E12" s="254"/>
      <c r="F12" s="335"/>
      <c r="G12" s="335"/>
      <c r="H12" s="335">
        <f t="shared" si="1"/>
        <v>0</v>
      </c>
      <c r="I12" s="335" t="str">
        <f t="shared" si="0"/>
        <v/>
      </c>
      <c r="J12" s="177"/>
      <c r="K12" s="255"/>
      <c r="L12" s="255"/>
      <c r="M12" s="255"/>
      <c r="N12" s="255"/>
      <c r="O12" s="255"/>
      <c r="P12" s="256"/>
    </row>
    <row r="13" spans="1:16" s="98" customFormat="1" ht="16.5" customHeight="1">
      <c r="A13" s="177"/>
      <c r="B13" s="184"/>
      <c r="C13" s="254"/>
      <c r="D13" s="253"/>
      <c r="E13" s="254"/>
      <c r="F13" s="335"/>
      <c r="G13" s="335"/>
      <c r="H13" s="335">
        <f t="shared" si="1"/>
        <v>0</v>
      </c>
      <c r="I13" s="335" t="str">
        <f t="shared" si="0"/>
        <v/>
      </c>
      <c r="J13" s="177"/>
      <c r="K13" s="255"/>
      <c r="L13" s="255"/>
      <c r="M13" s="255"/>
      <c r="N13" s="255"/>
      <c r="O13" s="255"/>
      <c r="P13" s="256"/>
    </row>
    <row r="14" spans="1:16" s="98" customFormat="1" ht="16.5" customHeight="1">
      <c r="A14" s="177"/>
      <c r="B14" s="184"/>
      <c r="C14" s="254"/>
      <c r="D14" s="253"/>
      <c r="E14" s="254"/>
      <c r="F14" s="335"/>
      <c r="G14" s="335"/>
      <c r="H14" s="335">
        <f t="shared" si="1"/>
        <v>0</v>
      </c>
      <c r="I14" s="335" t="str">
        <f t="shared" si="0"/>
        <v/>
      </c>
      <c r="J14" s="177"/>
      <c r="K14" s="255"/>
      <c r="L14" s="255"/>
      <c r="M14" s="255"/>
      <c r="N14" s="255"/>
      <c r="O14" s="255"/>
      <c r="P14" s="256"/>
    </row>
    <row r="15" spans="1:16" s="98" customFormat="1" ht="16.5" customHeight="1">
      <c r="A15" s="177"/>
      <c r="B15" s="184"/>
      <c r="C15" s="254"/>
      <c r="D15" s="253"/>
      <c r="E15" s="254"/>
      <c r="F15" s="335"/>
      <c r="G15" s="335"/>
      <c r="H15" s="335">
        <f t="shared" si="1"/>
        <v>0</v>
      </c>
      <c r="I15" s="335" t="str">
        <f t="shared" si="0"/>
        <v/>
      </c>
      <c r="J15" s="177"/>
      <c r="K15" s="255"/>
      <c r="L15" s="255"/>
      <c r="M15" s="255"/>
      <c r="N15" s="255"/>
      <c r="O15" s="255"/>
      <c r="P15" s="256"/>
    </row>
    <row r="16" spans="1:16" s="98" customFormat="1" ht="16.5" customHeight="1">
      <c r="A16" s="177"/>
      <c r="B16" s="184"/>
      <c r="C16" s="254"/>
      <c r="D16" s="253"/>
      <c r="E16" s="254"/>
      <c r="F16" s="335"/>
      <c r="G16" s="335"/>
      <c r="H16" s="335">
        <f t="shared" si="1"/>
        <v>0</v>
      </c>
      <c r="I16" s="335" t="str">
        <f t="shared" si="0"/>
        <v/>
      </c>
      <c r="J16" s="177"/>
      <c r="K16" s="255"/>
      <c r="L16" s="255"/>
      <c r="M16" s="255"/>
      <c r="N16" s="255"/>
      <c r="O16" s="255"/>
      <c r="P16" s="256"/>
    </row>
    <row r="17" spans="1:16" s="98" customFormat="1" ht="16.5" customHeight="1">
      <c r="A17" s="177"/>
      <c r="B17" s="184"/>
      <c r="C17" s="254"/>
      <c r="D17" s="253"/>
      <c r="E17" s="254"/>
      <c r="F17" s="335"/>
      <c r="G17" s="335"/>
      <c r="H17" s="335">
        <f t="shared" si="1"/>
        <v>0</v>
      </c>
      <c r="I17" s="335" t="str">
        <f t="shared" si="0"/>
        <v/>
      </c>
      <c r="J17" s="177"/>
      <c r="K17" s="255"/>
      <c r="L17" s="255"/>
      <c r="M17" s="255"/>
      <c r="N17" s="255"/>
      <c r="O17" s="255"/>
      <c r="P17" s="256"/>
    </row>
    <row r="18" spans="1:16" s="98" customFormat="1" ht="16.5" customHeight="1">
      <c r="A18" s="177"/>
      <c r="B18" s="184"/>
      <c r="C18" s="254"/>
      <c r="D18" s="253"/>
      <c r="E18" s="254"/>
      <c r="F18" s="335"/>
      <c r="G18" s="335"/>
      <c r="H18" s="335">
        <f t="shared" si="1"/>
        <v>0</v>
      </c>
      <c r="I18" s="335" t="str">
        <f t="shared" si="0"/>
        <v/>
      </c>
      <c r="J18" s="177"/>
      <c r="K18" s="255"/>
      <c r="L18" s="255"/>
      <c r="M18" s="255"/>
      <c r="N18" s="255"/>
      <c r="O18" s="255"/>
      <c r="P18" s="256"/>
    </row>
    <row r="19" spans="1:16" s="98" customFormat="1" ht="16.5" customHeight="1">
      <c r="A19" s="177"/>
      <c r="B19" s="184"/>
      <c r="C19" s="254"/>
      <c r="D19" s="253"/>
      <c r="E19" s="254"/>
      <c r="F19" s="335"/>
      <c r="G19" s="335"/>
      <c r="H19" s="335">
        <f t="shared" si="1"/>
        <v>0</v>
      </c>
      <c r="I19" s="335" t="str">
        <f t="shared" si="0"/>
        <v/>
      </c>
      <c r="J19" s="177"/>
      <c r="K19" s="255"/>
      <c r="L19" s="255"/>
      <c r="M19" s="255"/>
      <c r="N19" s="255"/>
      <c r="O19" s="255"/>
      <c r="P19" s="256"/>
    </row>
    <row r="20" spans="1:16" s="98" customFormat="1" ht="16.5" customHeight="1">
      <c r="A20" s="177"/>
      <c r="B20" s="184"/>
      <c r="C20" s="254"/>
      <c r="D20" s="253"/>
      <c r="E20" s="254"/>
      <c r="F20" s="335"/>
      <c r="G20" s="335"/>
      <c r="H20" s="335">
        <f t="shared" si="1"/>
        <v>0</v>
      </c>
      <c r="I20" s="335" t="str">
        <f t="shared" si="0"/>
        <v/>
      </c>
      <c r="J20" s="177"/>
      <c r="K20" s="255"/>
      <c r="L20" s="255"/>
      <c r="M20" s="255"/>
      <c r="N20" s="255"/>
      <c r="O20" s="255"/>
      <c r="P20" s="256"/>
    </row>
    <row r="21" spans="1:16" s="98" customFormat="1" ht="16.5" customHeight="1">
      <c r="A21" s="177"/>
      <c r="B21" s="184"/>
      <c r="C21" s="254"/>
      <c r="D21" s="253"/>
      <c r="E21" s="254"/>
      <c r="F21" s="335"/>
      <c r="G21" s="335"/>
      <c r="H21" s="335">
        <f t="shared" si="1"/>
        <v>0</v>
      </c>
      <c r="I21" s="335" t="str">
        <f t="shared" si="0"/>
        <v/>
      </c>
      <c r="J21" s="177"/>
      <c r="K21" s="255"/>
      <c r="L21" s="255"/>
      <c r="M21" s="255"/>
      <c r="N21" s="255"/>
      <c r="O21" s="255"/>
      <c r="P21" s="256"/>
    </row>
    <row r="22" spans="1:16" s="98" customFormat="1" ht="16.5" customHeight="1">
      <c r="A22" s="177"/>
      <c r="B22" s="184"/>
      <c r="C22" s="254"/>
      <c r="D22" s="253"/>
      <c r="E22" s="254"/>
      <c r="F22" s="335"/>
      <c r="G22" s="335"/>
      <c r="H22" s="335">
        <f t="shared" si="1"/>
        <v>0</v>
      </c>
      <c r="I22" s="335" t="str">
        <f t="shared" si="0"/>
        <v/>
      </c>
      <c r="J22" s="177"/>
      <c r="K22" s="255"/>
      <c r="L22" s="255"/>
      <c r="M22" s="255"/>
      <c r="N22" s="255"/>
      <c r="O22" s="255"/>
      <c r="P22" s="256"/>
    </row>
    <row r="23" spans="1:16" s="98" customFormat="1" ht="16.5" customHeight="1">
      <c r="A23" s="177"/>
      <c r="B23" s="184"/>
      <c r="C23" s="254"/>
      <c r="D23" s="253"/>
      <c r="E23" s="254"/>
      <c r="F23" s="335"/>
      <c r="G23" s="335"/>
      <c r="H23" s="335">
        <f t="shared" si="1"/>
        <v>0</v>
      </c>
      <c r="I23" s="335" t="str">
        <f t="shared" si="0"/>
        <v/>
      </c>
      <c r="J23" s="177"/>
      <c r="K23" s="255"/>
      <c r="L23" s="255"/>
      <c r="M23" s="255"/>
      <c r="N23" s="255"/>
      <c r="O23" s="255"/>
      <c r="P23" s="256"/>
    </row>
    <row r="24" spans="1:16" s="98" customFormat="1" ht="16.5" customHeight="1">
      <c r="A24" s="177"/>
      <c r="B24" s="184"/>
      <c r="C24" s="254"/>
      <c r="D24" s="253"/>
      <c r="E24" s="254"/>
      <c r="F24" s="335"/>
      <c r="G24" s="335"/>
      <c r="H24" s="335">
        <f t="shared" si="1"/>
        <v>0</v>
      </c>
      <c r="I24" s="335" t="str">
        <f t="shared" si="0"/>
        <v/>
      </c>
      <c r="J24" s="177"/>
      <c r="K24" s="255"/>
      <c r="L24" s="255"/>
      <c r="M24" s="255"/>
      <c r="N24" s="255"/>
      <c r="O24" s="255"/>
      <c r="P24" s="256"/>
    </row>
    <row r="25" spans="1:16" s="98" customFormat="1" ht="16.5" customHeight="1">
      <c r="A25" s="177"/>
      <c r="B25" s="184"/>
      <c r="C25" s="254"/>
      <c r="D25" s="253"/>
      <c r="E25" s="254"/>
      <c r="F25" s="335"/>
      <c r="G25" s="335"/>
      <c r="H25" s="335">
        <f t="shared" si="1"/>
        <v>0</v>
      </c>
      <c r="I25" s="335" t="str">
        <f t="shared" si="0"/>
        <v/>
      </c>
      <c r="J25" s="177"/>
      <c r="K25" s="255"/>
      <c r="L25" s="255"/>
      <c r="M25" s="255"/>
      <c r="N25" s="255"/>
      <c r="O25" s="255"/>
      <c r="P25" s="256"/>
    </row>
    <row r="26" spans="1:16" s="98" customFormat="1" ht="16.5" customHeight="1">
      <c r="A26" s="177"/>
      <c r="B26" s="184"/>
      <c r="C26" s="254"/>
      <c r="D26" s="253"/>
      <c r="E26" s="254"/>
      <c r="F26" s="335"/>
      <c r="G26" s="335"/>
      <c r="H26" s="335">
        <f t="shared" si="1"/>
        <v>0</v>
      </c>
      <c r="I26" s="335" t="str">
        <f t="shared" si="0"/>
        <v/>
      </c>
      <c r="J26" s="177"/>
      <c r="K26" s="255"/>
      <c r="L26" s="255"/>
      <c r="M26" s="255"/>
      <c r="N26" s="255"/>
      <c r="O26" s="255"/>
      <c r="P26" s="256"/>
    </row>
    <row r="27" spans="1:16" s="98" customFormat="1" ht="16.5" customHeight="1">
      <c r="A27" s="177"/>
      <c r="B27" s="184"/>
      <c r="C27" s="254"/>
      <c r="D27" s="253"/>
      <c r="E27" s="254"/>
      <c r="F27" s="335"/>
      <c r="G27" s="335"/>
      <c r="H27" s="335">
        <f t="shared" si="1"/>
        <v>0</v>
      </c>
      <c r="I27" s="335" t="str">
        <f t="shared" si="0"/>
        <v/>
      </c>
      <c r="J27" s="177"/>
      <c r="K27" s="255"/>
      <c r="L27" s="255"/>
      <c r="M27" s="255"/>
      <c r="N27" s="255"/>
      <c r="O27" s="255"/>
      <c r="P27" s="256"/>
    </row>
    <row r="28" spans="1:16" s="98" customFormat="1" ht="15.75" customHeight="1">
      <c r="A28" s="533" t="s">
        <v>609</v>
      </c>
      <c r="B28" s="534"/>
      <c r="C28" s="177"/>
      <c r="D28" s="253"/>
      <c r="E28" s="254"/>
      <c r="F28" s="335">
        <f>ROUND(SUM(F6:F27),2)</f>
        <v>0</v>
      </c>
      <c r="G28" s="335">
        <f>ROUND(SUM(G6:G27),2)</f>
        <v>0</v>
      </c>
      <c r="H28" s="335">
        <f t="shared" ref="H28" si="2">G28-F28</f>
        <v>0</v>
      </c>
      <c r="I28" s="335" t="str">
        <f t="shared" si="0"/>
        <v/>
      </c>
      <c r="J28" s="177"/>
      <c r="K28" s="255"/>
      <c r="L28" s="255"/>
      <c r="M28" s="255"/>
      <c r="N28" s="255"/>
      <c r="O28" s="255"/>
      <c r="P28" s="256"/>
    </row>
    <row r="29" spans="1:16" s="84" customFormat="1" ht="15.75" customHeight="1">
      <c r="A29" s="255"/>
      <c r="B29" s="255"/>
      <c r="C29" s="255"/>
      <c r="D29" s="255"/>
      <c r="E29" s="255"/>
      <c r="F29" s="255"/>
      <c r="G29" s="255"/>
      <c r="H29" s="255"/>
      <c r="I29" s="255"/>
      <c r="J29" s="255"/>
      <c r="K29" s="255"/>
      <c r="L29" s="255"/>
      <c r="M29" s="255"/>
      <c r="N29" s="255"/>
      <c r="O29" s="255"/>
      <c r="P29" s="258"/>
    </row>
    <row r="30" spans="1:16" s="84" customFormat="1" ht="15.75" customHeight="1">
      <c r="A30" s="259"/>
      <c r="B30" s="255"/>
      <c r="C30" s="255"/>
      <c r="D30" s="255"/>
      <c r="E30" s="255"/>
      <c r="F30" s="255"/>
      <c r="G30" s="255"/>
      <c r="H30" s="255"/>
      <c r="I30" s="255"/>
      <c r="J30" s="255"/>
      <c r="K30" s="255"/>
      <c r="L30" s="255"/>
      <c r="M30" s="255"/>
      <c r="N30" s="255"/>
      <c r="O30" s="255"/>
      <c r="P30" s="258"/>
    </row>
    <row r="31" spans="1:16" ht="15.75" customHeight="1">
      <c r="A31" s="255"/>
      <c r="B31" s="255"/>
      <c r="C31" s="255"/>
      <c r="D31" s="255"/>
      <c r="E31" s="255"/>
      <c r="F31" s="255"/>
      <c r="G31" s="255"/>
      <c r="H31" s="255"/>
      <c r="I31" s="255"/>
      <c r="J31" s="255"/>
      <c r="K31" s="255"/>
      <c r="L31" s="255"/>
      <c r="M31" s="255"/>
      <c r="N31" s="255"/>
      <c r="O31" s="255"/>
      <c r="P31" s="260"/>
    </row>
    <row r="32" spans="1:16" ht="15.75" customHeight="1">
      <c r="A32" s="255"/>
      <c r="B32" s="255"/>
      <c r="C32" s="255"/>
      <c r="D32" s="255"/>
      <c r="E32" s="255"/>
      <c r="F32" s="255"/>
      <c r="G32" s="255"/>
      <c r="H32" s="255"/>
      <c r="I32" s="255"/>
      <c r="J32" s="255"/>
      <c r="K32" s="255"/>
      <c r="L32" s="255"/>
      <c r="M32" s="255"/>
      <c r="N32" s="255"/>
      <c r="O32" s="255"/>
      <c r="P32" s="260"/>
    </row>
    <row r="33" spans="1:16" ht="15.75" customHeight="1">
      <c r="A33" s="255"/>
      <c r="B33" s="255"/>
      <c r="C33" s="255"/>
      <c r="D33" s="255"/>
      <c r="E33" s="255"/>
      <c r="F33" s="255"/>
      <c r="G33" s="255"/>
      <c r="H33" s="255"/>
      <c r="I33" s="255"/>
      <c r="J33" s="255"/>
      <c r="K33" s="255"/>
      <c r="L33" s="255"/>
      <c r="M33" s="255"/>
      <c r="N33" s="255"/>
      <c r="O33" s="255"/>
      <c r="P33" s="260"/>
    </row>
    <row r="34" spans="1:16" ht="15.75" customHeight="1">
      <c r="A34" s="255"/>
      <c r="B34" s="255"/>
      <c r="C34" s="255"/>
      <c r="D34" s="255"/>
      <c r="E34" s="255"/>
      <c r="F34" s="255"/>
      <c r="G34" s="255"/>
      <c r="H34" s="255"/>
      <c r="I34" s="255"/>
      <c r="J34" s="255"/>
      <c r="K34" s="255"/>
      <c r="L34" s="255"/>
      <c r="M34" s="255"/>
      <c r="N34" s="255"/>
      <c r="O34" s="255"/>
      <c r="P34" s="260"/>
    </row>
    <row r="35" spans="1:16" ht="15.75" customHeight="1">
      <c r="A35" s="255"/>
      <c r="B35" s="255"/>
      <c r="C35" s="255"/>
      <c r="D35" s="255"/>
      <c r="E35" s="255"/>
      <c r="F35" s="255"/>
      <c r="G35" s="255"/>
      <c r="H35" s="255"/>
      <c r="I35" s="255"/>
      <c r="J35" s="255"/>
      <c r="K35" s="255"/>
      <c r="L35" s="255"/>
      <c r="M35" s="255"/>
      <c r="N35" s="255"/>
      <c r="O35" s="255"/>
      <c r="P35" s="260"/>
    </row>
    <row r="36" spans="1:16" ht="15.75" customHeight="1">
      <c r="A36" s="255"/>
      <c r="B36" s="255"/>
      <c r="C36" s="255"/>
      <c r="D36" s="255"/>
      <c r="E36" s="255"/>
      <c r="F36" s="255"/>
      <c r="G36" s="255"/>
      <c r="H36" s="255"/>
      <c r="I36" s="255"/>
      <c r="J36" s="255"/>
      <c r="K36" s="255"/>
      <c r="L36" s="255"/>
      <c r="M36" s="255"/>
      <c r="N36" s="255"/>
      <c r="O36" s="255"/>
      <c r="P36" s="260"/>
    </row>
    <row r="37" spans="1:16" ht="15.75" customHeight="1">
      <c r="A37" s="255"/>
      <c r="B37" s="255"/>
      <c r="C37" s="255"/>
      <c r="D37" s="255"/>
      <c r="E37" s="255"/>
      <c r="F37" s="255"/>
      <c r="G37" s="255"/>
      <c r="H37" s="255"/>
      <c r="I37" s="255"/>
      <c r="J37" s="255"/>
      <c r="K37" s="255"/>
      <c r="L37" s="255"/>
      <c r="M37" s="255"/>
      <c r="N37" s="255"/>
      <c r="O37" s="255"/>
      <c r="P37" s="260"/>
    </row>
    <row r="38" spans="1:16" ht="15.75" customHeight="1">
      <c r="A38" s="255"/>
      <c r="B38" s="255"/>
      <c r="C38" s="255"/>
      <c r="D38" s="255"/>
      <c r="E38" s="255"/>
      <c r="F38" s="255"/>
      <c r="G38" s="255"/>
      <c r="H38" s="255"/>
      <c r="I38" s="255"/>
      <c r="J38" s="255"/>
      <c r="K38" s="255"/>
      <c r="L38" s="255"/>
      <c r="M38" s="255"/>
      <c r="N38" s="255"/>
      <c r="O38" s="255"/>
      <c r="P38" s="260"/>
    </row>
    <row r="39" spans="1:16" ht="15.75" customHeight="1">
      <c r="A39" s="255"/>
      <c r="B39" s="255"/>
      <c r="C39" s="255"/>
      <c r="D39" s="255"/>
      <c r="E39" s="255"/>
      <c r="F39" s="255"/>
      <c r="G39" s="255"/>
      <c r="H39" s="255"/>
      <c r="I39" s="255"/>
      <c r="J39" s="255"/>
      <c r="K39" s="255"/>
      <c r="L39" s="255"/>
      <c r="M39" s="255"/>
      <c r="N39" s="255"/>
      <c r="O39" s="255"/>
      <c r="P39" s="260"/>
    </row>
    <row r="40" spans="1:16" ht="15.75" customHeight="1">
      <c r="A40" s="255"/>
      <c r="B40" s="255"/>
      <c r="C40" s="255"/>
      <c r="D40" s="255"/>
      <c r="E40" s="255"/>
      <c r="F40" s="255"/>
      <c r="G40" s="255"/>
      <c r="H40" s="255"/>
      <c r="I40" s="255"/>
      <c r="J40" s="255"/>
      <c r="K40" s="255"/>
      <c r="L40" s="255"/>
      <c r="M40" s="255"/>
      <c r="N40" s="255"/>
      <c r="O40" s="255"/>
      <c r="P40" s="260"/>
    </row>
    <row r="41" spans="1:16" ht="15.75" customHeight="1">
      <c r="A41" s="255"/>
      <c r="B41" s="255"/>
      <c r="C41" s="255"/>
      <c r="D41" s="255"/>
      <c r="E41" s="255"/>
      <c r="F41" s="255"/>
      <c r="G41" s="255"/>
      <c r="H41" s="255"/>
      <c r="I41" s="255"/>
      <c r="J41" s="255"/>
      <c r="K41" s="255"/>
      <c r="L41" s="255"/>
      <c r="M41" s="255"/>
      <c r="N41" s="255"/>
      <c r="O41" s="255"/>
      <c r="P41" s="260"/>
    </row>
    <row r="42" spans="1:16" ht="15.75" customHeight="1">
      <c r="A42" s="255"/>
      <c r="B42" s="255"/>
      <c r="C42" s="255"/>
      <c r="D42" s="255"/>
      <c r="E42" s="255"/>
      <c r="F42" s="255"/>
      <c r="G42" s="255"/>
      <c r="H42" s="255"/>
      <c r="I42" s="255"/>
      <c r="J42" s="255"/>
      <c r="K42" s="255"/>
      <c r="L42" s="255"/>
      <c r="M42" s="255"/>
      <c r="N42" s="255"/>
      <c r="O42" s="255"/>
      <c r="P42" s="260"/>
    </row>
    <row r="43" spans="1:16" ht="15.75" customHeight="1">
      <c r="A43" s="255"/>
      <c r="B43" s="255"/>
      <c r="C43" s="255"/>
      <c r="D43" s="255"/>
      <c r="E43" s="255"/>
      <c r="F43" s="255"/>
      <c r="G43" s="255"/>
      <c r="H43" s="255"/>
      <c r="I43" s="255"/>
      <c r="J43" s="255"/>
      <c r="K43" s="255"/>
      <c r="L43" s="255"/>
      <c r="M43" s="255"/>
      <c r="N43" s="255"/>
      <c r="O43" s="255"/>
      <c r="P43" s="260"/>
    </row>
    <row r="44" spans="1:16" ht="15.75" customHeight="1">
      <c r="A44" s="255"/>
      <c r="B44" s="255"/>
      <c r="C44" s="255"/>
      <c r="D44" s="255"/>
      <c r="E44" s="255"/>
      <c r="F44" s="255"/>
      <c r="G44" s="255"/>
      <c r="H44" s="255"/>
      <c r="I44" s="255"/>
      <c r="J44" s="255"/>
      <c r="K44" s="255"/>
      <c r="L44" s="255"/>
      <c r="M44" s="255"/>
      <c r="N44" s="255"/>
      <c r="O44" s="255"/>
      <c r="P44" s="260"/>
    </row>
    <row r="45" spans="1:16" ht="15.75" customHeight="1">
      <c r="A45" s="255"/>
      <c r="B45" s="255"/>
      <c r="C45" s="255"/>
      <c r="D45" s="255"/>
      <c r="E45" s="255"/>
      <c r="F45" s="255"/>
      <c r="G45" s="255"/>
      <c r="H45" s="255"/>
      <c r="I45" s="255"/>
      <c r="J45" s="255"/>
      <c r="K45" s="255"/>
      <c r="L45" s="255"/>
      <c r="M45" s="255"/>
      <c r="N45" s="255"/>
      <c r="O45" s="255"/>
      <c r="P45" s="260"/>
    </row>
    <row r="46" spans="1:16" ht="15.75" customHeight="1">
      <c r="A46" s="255"/>
      <c r="B46" s="255"/>
      <c r="C46" s="255"/>
      <c r="D46" s="255"/>
      <c r="E46" s="255"/>
      <c r="F46" s="255"/>
      <c r="G46" s="255"/>
      <c r="H46" s="255"/>
      <c r="I46" s="255"/>
      <c r="J46" s="255"/>
      <c r="K46" s="255"/>
      <c r="L46" s="255"/>
      <c r="M46" s="255"/>
      <c r="N46" s="255"/>
      <c r="O46" s="255"/>
      <c r="P46" s="260"/>
    </row>
    <row r="47" spans="1:16" ht="15.75" customHeight="1">
      <c r="A47" s="255"/>
      <c r="B47" s="255"/>
      <c r="C47" s="255"/>
      <c r="D47" s="255"/>
      <c r="E47" s="255"/>
      <c r="F47" s="255"/>
      <c r="G47" s="255"/>
      <c r="H47" s="255"/>
      <c r="I47" s="255"/>
      <c r="J47" s="255"/>
      <c r="K47" s="255"/>
      <c r="L47" s="255"/>
      <c r="M47" s="255"/>
      <c r="N47" s="255"/>
      <c r="O47" s="255"/>
      <c r="P47" s="260"/>
    </row>
    <row r="48" spans="1:16" ht="15.75" customHeight="1">
      <c r="A48" s="255"/>
      <c r="B48" s="255"/>
      <c r="C48" s="255"/>
      <c r="D48" s="255"/>
      <c r="E48" s="255"/>
      <c r="F48" s="255"/>
      <c r="G48" s="255"/>
      <c r="H48" s="255"/>
      <c r="I48" s="255"/>
      <c r="J48" s="255"/>
      <c r="K48" s="255"/>
      <c r="L48" s="255"/>
      <c r="M48" s="255"/>
      <c r="N48" s="255"/>
      <c r="O48" s="255"/>
      <c r="P48" s="260"/>
    </row>
    <row r="49" spans="1:16" ht="15.75" customHeight="1">
      <c r="A49" s="255"/>
      <c r="B49" s="255"/>
      <c r="C49" s="255"/>
      <c r="D49" s="255"/>
      <c r="E49" s="255"/>
      <c r="F49" s="255"/>
      <c r="G49" s="255"/>
      <c r="H49" s="255"/>
      <c r="I49" s="255"/>
      <c r="J49" s="255"/>
      <c r="K49" s="255"/>
      <c r="L49" s="255"/>
      <c r="M49" s="255"/>
      <c r="N49" s="255"/>
      <c r="O49" s="255"/>
      <c r="P49" s="260"/>
    </row>
    <row r="50" spans="1:16" ht="15.75" customHeight="1">
      <c r="A50" s="255"/>
      <c r="B50" s="255"/>
      <c r="C50" s="255"/>
      <c r="D50" s="255"/>
      <c r="E50" s="255"/>
      <c r="F50" s="255"/>
      <c r="G50" s="255"/>
      <c r="H50" s="255"/>
      <c r="I50" s="255"/>
      <c r="J50" s="255"/>
      <c r="K50" s="255"/>
      <c r="L50" s="255"/>
      <c r="M50" s="255"/>
      <c r="N50" s="255"/>
      <c r="O50" s="255"/>
      <c r="P50" s="260"/>
    </row>
    <row r="51" spans="1:16" ht="15.75" customHeight="1">
      <c r="A51" s="255"/>
      <c r="B51" s="255"/>
      <c r="C51" s="255"/>
      <c r="D51" s="255"/>
      <c r="E51" s="255"/>
      <c r="F51" s="255"/>
      <c r="G51" s="255"/>
      <c r="H51" s="255"/>
      <c r="I51" s="255"/>
      <c r="J51" s="255"/>
      <c r="K51" s="255"/>
      <c r="L51" s="255"/>
      <c r="M51" s="255"/>
      <c r="N51" s="255"/>
      <c r="O51" s="255"/>
      <c r="P51" s="260"/>
    </row>
    <row r="52" spans="1:16" ht="15.75" customHeight="1">
      <c r="A52" s="255"/>
      <c r="B52" s="255"/>
      <c r="C52" s="255"/>
      <c r="D52" s="255"/>
      <c r="E52" s="255"/>
      <c r="F52" s="255"/>
      <c r="G52" s="255"/>
      <c r="H52" s="255"/>
      <c r="I52" s="255"/>
      <c r="J52" s="255"/>
      <c r="K52" s="255"/>
      <c r="L52" s="255"/>
      <c r="M52" s="255"/>
      <c r="N52" s="255"/>
      <c r="O52" s="255"/>
      <c r="P52" s="260"/>
    </row>
    <row r="53" spans="1:16" ht="15.75" customHeight="1">
      <c r="A53" s="255"/>
      <c r="B53" s="255"/>
      <c r="C53" s="255"/>
      <c r="D53" s="255"/>
      <c r="E53" s="255"/>
      <c r="F53" s="255"/>
      <c r="G53" s="255"/>
      <c r="H53" s="255"/>
      <c r="I53" s="255"/>
      <c r="J53" s="255"/>
      <c r="K53" s="255"/>
      <c r="L53" s="255"/>
      <c r="M53" s="255"/>
      <c r="N53" s="255"/>
      <c r="O53" s="255"/>
      <c r="P53" s="260"/>
    </row>
    <row r="54" spans="1:16" ht="15.75" customHeight="1">
      <c r="A54" s="255"/>
      <c r="B54" s="255"/>
      <c r="C54" s="255"/>
      <c r="D54" s="255"/>
      <c r="E54" s="255"/>
      <c r="F54" s="255"/>
      <c r="G54" s="255"/>
      <c r="H54" s="255"/>
      <c r="I54" s="255"/>
      <c r="J54" s="255"/>
      <c r="K54" s="255"/>
      <c r="L54" s="255"/>
      <c r="M54" s="255"/>
      <c r="N54" s="255"/>
      <c r="O54" s="255"/>
      <c r="P54" s="260"/>
    </row>
    <row r="55" spans="1:16" ht="15.75" customHeight="1">
      <c r="A55" s="255"/>
      <c r="B55" s="255"/>
      <c r="C55" s="255"/>
      <c r="D55" s="255"/>
      <c r="E55" s="255"/>
      <c r="F55" s="255"/>
      <c r="G55" s="255"/>
      <c r="H55" s="255"/>
      <c r="I55" s="255"/>
      <c r="J55" s="255"/>
      <c r="K55" s="255"/>
      <c r="L55" s="255"/>
      <c r="M55" s="255"/>
      <c r="N55" s="255"/>
      <c r="O55" s="255"/>
      <c r="P55" s="260"/>
    </row>
    <row r="56" spans="1:16" ht="15.75" customHeight="1">
      <c r="A56" s="255"/>
      <c r="B56" s="255"/>
      <c r="C56" s="255"/>
      <c r="D56" s="255"/>
      <c r="E56" s="255"/>
      <c r="F56" s="255"/>
      <c r="G56" s="255"/>
      <c r="H56" s="255"/>
      <c r="I56" s="255"/>
      <c r="J56" s="255"/>
      <c r="K56" s="255"/>
      <c r="L56" s="255"/>
      <c r="M56" s="255"/>
      <c r="N56" s="255"/>
      <c r="O56" s="255"/>
      <c r="P56" s="260"/>
    </row>
    <row r="57" spans="1:16" ht="15.75" customHeight="1">
      <c r="A57" s="255"/>
      <c r="B57" s="255"/>
      <c r="C57" s="255"/>
      <c r="D57" s="255"/>
      <c r="E57" s="255"/>
      <c r="F57" s="255"/>
      <c r="G57" s="255"/>
      <c r="H57" s="255"/>
      <c r="I57" s="255"/>
      <c r="J57" s="255"/>
      <c r="K57" s="255"/>
      <c r="L57" s="255"/>
      <c r="M57" s="255"/>
      <c r="N57" s="255"/>
      <c r="O57" s="255"/>
      <c r="P57" s="260"/>
    </row>
    <row r="58" spans="1:16" ht="15.75" customHeight="1">
      <c r="A58" s="255"/>
      <c r="B58" s="255"/>
      <c r="C58" s="255"/>
      <c r="D58" s="255"/>
      <c r="E58" s="255"/>
      <c r="F58" s="255"/>
      <c r="G58" s="255"/>
      <c r="H58" s="255"/>
      <c r="I58" s="255"/>
      <c r="J58" s="255"/>
      <c r="K58" s="255"/>
      <c r="L58" s="255"/>
      <c r="M58" s="255"/>
      <c r="N58" s="255"/>
      <c r="O58" s="255"/>
      <c r="P58" s="260"/>
    </row>
    <row r="59" spans="1:16" ht="15.75" customHeight="1">
      <c r="A59" s="255"/>
      <c r="B59" s="255"/>
      <c r="C59" s="255"/>
      <c r="D59" s="255"/>
      <c r="E59" s="255"/>
      <c r="F59" s="255"/>
      <c r="G59" s="255"/>
      <c r="H59" s="255"/>
      <c r="I59" s="255"/>
      <c r="J59" s="255"/>
      <c r="K59" s="255"/>
      <c r="L59" s="255"/>
      <c r="M59" s="255"/>
      <c r="N59" s="255"/>
      <c r="O59" s="255"/>
      <c r="P59" s="260"/>
    </row>
    <row r="60" spans="1:16" ht="15.75" customHeight="1">
      <c r="A60" s="255"/>
      <c r="B60" s="255"/>
      <c r="C60" s="255"/>
      <c r="D60" s="255"/>
      <c r="E60" s="255"/>
      <c r="F60" s="255"/>
      <c r="G60" s="255"/>
      <c r="H60" s="255"/>
      <c r="I60" s="255"/>
      <c r="J60" s="255"/>
      <c r="K60" s="255"/>
      <c r="L60" s="255"/>
      <c r="M60" s="255"/>
      <c r="N60" s="255"/>
      <c r="O60" s="255"/>
      <c r="P60" s="260"/>
    </row>
    <row r="61" spans="1:16" ht="15.75" customHeight="1">
      <c r="A61" s="255"/>
      <c r="B61" s="255"/>
      <c r="C61" s="255"/>
      <c r="D61" s="255"/>
      <c r="E61" s="255"/>
      <c r="F61" s="255"/>
      <c r="G61" s="255"/>
      <c r="H61" s="255"/>
      <c r="I61" s="255"/>
      <c r="J61" s="255"/>
      <c r="K61" s="255"/>
      <c r="L61" s="255"/>
      <c r="M61" s="255"/>
      <c r="N61" s="255"/>
      <c r="O61" s="255"/>
      <c r="P61" s="260"/>
    </row>
    <row r="62" spans="1:16" ht="15.75" customHeight="1">
      <c r="A62" s="255"/>
      <c r="B62" s="255"/>
      <c r="C62" s="255"/>
      <c r="D62" s="255"/>
      <c r="E62" s="255"/>
      <c r="F62" s="255"/>
      <c r="G62" s="255"/>
      <c r="H62" s="255"/>
      <c r="I62" s="255"/>
      <c r="J62" s="255"/>
      <c r="K62" s="255"/>
      <c r="L62" s="255"/>
      <c r="M62" s="255"/>
      <c r="N62" s="255"/>
      <c r="O62" s="255"/>
      <c r="P62" s="260"/>
    </row>
    <row r="63" spans="1:16" ht="15.75" customHeight="1">
      <c r="A63" s="255"/>
      <c r="B63" s="255"/>
      <c r="C63" s="255"/>
      <c r="D63" s="255"/>
      <c r="E63" s="255"/>
      <c r="F63" s="255"/>
      <c r="G63" s="255"/>
      <c r="H63" s="255"/>
      <c r="I63" s="255"/>
      <c r="J63" s="255"/>
      <c r="K63" s="255"/>
      <c r="L63" s="255"/>
      <c r="M63" s="255"/>
      <c r="N63" s="255"/>
      <c r="O63" s="255"/>
      <c r="P63" s="260"/>
    </row>
    <row r="64" spans="1:16" ht="15.75" customHeight="1">
      <c r="A64" s="255"/>
      <c r="B64" s="255"/>
      <c r="C64" s="255"/>
      <c r="D64" s="255"/>
      <c r="E64" s="255"/>
      <c r="F64" s="255"/>
      <c r="G64" s="255"/>
      <c r="H64" s="255"/>
      <c r="I64" s="255"/>
      <c r="J64" s="255"/>
      <c r="K64" s="255"/>
      <c r="L64" s="255"/>
      <c r="M64" s="255"/>
      <c r="N64" s="255"/>
      <c r="O64" s="255"/>
      <c r="P64" s="260"/>
    </row>
    <row r="65" spans="1:16" ht="15.75" customHeight="1">
      <c r="A65" s="255"/>
      <c r="B65" s="255"/>
      <c r="C65" s="255"/>
      <c r="D65" s="255"/>
      <c r="E65" s="255"/>
      <c r="F65" s="255"/>
      <c r="G65" s="255"/>
      <c r="H65" s="255"/>
      <c r="I65" s="255"/>
      <c r="J65" s="255"/>
      <c r="K65" s="255"/>
      <c r="L65" s="255"/>
      <c r="M65" s="255"/>
      <c r="N65" s="255"/>
      <c r="O65" s="255"/>
      <c r="P65" s="260"/>
    </row>
    <row r="66" spans="1:16" ht="15.75" customHeight="1">
      <c r="A66" s="255"/>
      <c r="B66" s="255"/>
      <c r="C66" s="255"/>
      <c r="D66" s="255"/>
      <c r="E66" s="255"/>
      <c r="F66" s="255"/>
      <c r="G66" s="255"/>
      <c r="H66" s="255"/>
      <c r="I66" s="255"/>
      <c r="J66" s="255"/>
      <c r="K66" s="255"/>
      <c r="L66" s="255"/>
      <c r="M66" s="255"/>
      <c r="N66" s="255"/>
      <c r="O66" s="255"/>
      <c r="P66" s="260"/>
    </row>
    <row r="67" spans="1:16" ht="15.75" customHeight="1">
      <c r="A67" s="255"/>
      <c r="B67" s="255"/>
      <c r="C67" s="255"/>
      <c r="D67" s="255"/>
      <c r="E67" s="255"/>
      <c r="F67" s="255"/>
      <c r="G67" s="255"/>
      <c r="H67" s="255"/>
      <c r="I67" s="255"/>
      <c r="J67" s="255"/>
      <c r="K67" s="255"/>
      <c r="L67" s="255"/>
      <c r="M67" s="255"/>
      <c r="N67" s="255"/>
      <c r="O67" s="255"/>
      <c r="P67" s="260"/>
    </row>
    <row r="68" spans="1:16" ht="15.75" customHeight="1">
      <c r="A68" s="255"/>
      <c r="B68" s="255"/>
      <c r="C68" s="255"/>
      <c r="D68" s="255"/>
      <c r="E68" s="255"/>
      <c r="F68" s="255"/>
      <c r="G68" s="255"/>
      <c r="H68" s="255"/>
      <c r="I68" s="255"/>
      <c r="J68" s="255"/>
      <c r="K68" s="255"/>
      <c r="L68" s="255"/>
      <c r="M68" s="255"/>
      <c r="N68" s="255"/>
      <c r="O68" s="255"/>
      <c r="P68" s="260"/>
    </row>
    <row r="69" spans="1:16" ht="15.75" customHeight="1">
      <c r="A69" s="255"/>
      <c r="B69" s="255"/>
      <c r="C69" s="255"/>
      <c r="D69" s="255"/>
      <c r="E69" s="255"/>
      <c r="F69" s="255"/>
      <c r="G69" s="255"/>
      <c r="H69" s="255"/>
      <c r="I69" s="255"/>
      <c r="J69" s="255"/>
      <c r="K69" s="255"/>
      <c r="L69" s="255"/>
      <c r="M69" s="255"/>
      <c r="N69" s="255"/>
      <c r="O69" s="255"/>
      <c r="P69" s="260"/>
    </row>
    <row r="70" spans="1:16" ht="15.75" customHeight="1">
      <c r="A70" s="255"/>
      <c r="B70" s="255"/>
      <c r="C70" s="255"/>
      <c r="D70" s="255"/>
      <c r="E70" s="255"/>
      <c r="F70" s="255"/>
      <c r="G70" s="255"/>
      <c r="H70" s="255"/>
      <c r="I70" s="255"/>
      <c r="J70" s="255"/>
      <c r="K70" s="255"/>
      <c r="L70" s="255"/>
      <c r="M70" s="255"/>
      <c r="N70" s="255"/>
      <c r="O70" s="255"/>
      <c r="P70" s="260"/>
    </row>
    <row r="71" spans="1:16" ht="15.75" customHeight="1">
      <c r="A71" s="255"/>
      <c r="B71" s="255"/>
      <c r="C71" s="255"/>
      <c r="D71" s="255"/>
      <c r="E71" s="255"/>
      <c r="F71" s="255"/>
      <c r="G71" s="255"/>
      <c r="H71" s="255"/>
      <c r="I71" s="255"/>
      <c r="J71" s="255"/>
      <c r="K71" s="255"/>
      <c r="L71" s="255"/>
      <c r="M71" s="255"/>
      <c r="N71" s="255"/>
      <c r="O71" s="255"/>
      <c r="P71" s="260"/>
    </row>
    <row r="72" spans="1:16" ht="15.75" customHeight="1">
      <c r="A72" s="261"/>
      <c r="B72" s="261"/>
      <c r="C72" s="261"/>
      <c r="D72" s="261"/>
      <c r="E72" s="261"/>
      <c r="F72" s="261"/>
      <c r="G72" s="261"/>
      <c r="H72" s="261"/>
      <c r="I72" s="261"/>
      <c r="J72" s="261"/>
      <c r="K72" s="261"/>
      <c r="L72" s="261"/>
      <c r="M72" s="261"/>
      <c r="N72" s="261"/>
      <c r="O72" s="261"/>
      <c r="P72" s="260"/>
    </row>
    <row r="73" spans="1:16" ht="15.75" customHeight="1">
      <c r="A73" s="261"/>
      <c r="B73" s="261"/>
      <c r="C73" s="261"/>
      <c r="D73" s="261"/>
      <c r="E73" s="261"/>
      <c r="F73" s="261"/>
      <c r="G73" s="261"/>
      <c r="H73" s="261"/>
      <c r="I73" s="261"/>
      <c r="J73" s="261"/>
      <c r="K73" s="261"/>
      <c r="L73" s="261"/>
      <c r="M73" s="261"/>
      <c r="N73" s="261"/>
      <c r="O73" s="261"/>
      <c r="P73" s="260"/>
    </row>
    <row r="74" spans="1:16" ht="15.75" customHeight="1">
      <c r="A74" s="261"/>
      <c r="B74" s="261"/>
      <c r="C74" s="261"/>
      <c r="D74" s="261"/>
      <c r="E74" s="261"/>
      <c r="F74" s="261"/>
      <c r="G74" s="261"/>
      <c r="H74" s="261"/>
      <c r="I74" s="261"/>
      <c r="J74" s="261"/>
      <c r="K74" s="261"/>
      <c r="L74" s="261"/>
      <c r="M74" s="261"/>
      <c r="N74" s="261"/>
      <c r="O74" s="261"/>
      <c r="P74" s="260"/>
    </row>
    <row r="75" spans="1:16" ht="15.75" customHeight="1">
      <c r="A75" s="261"/>
      <c r="B75" s="261"/>
      <c r="C75" s="261"/>
      <c r="D75" s="261"/>
      <c r="E75" s="261"/>
      <c r="F75" s="261"/>
      <c r="G75" s="261"/>
      <c r="H75" s="261"/>
      <c r="I75" s="261"/>
      <c r="J75" s="261"/>
      <c r="K75" s="261"/>
      <c r="L75" s="261"/>
      <c r="M75" s="261"/>
      <c r="N75" s="261"/>
      <c r="O75" s="261"/>
      <c r="P75" s="260"/>
    </row>
    <row r="76" spans="1:16" ht="15.75" customHeight="1">
      <c r="A76" s="261"/>
      <c r="B76" s="261"/>
      <c r="C76" s="261"/>
      <c r="D76" s="261"/>
      <c r="E76" s="261"/>
      <c r="F76" s="261"/>
      <c r="G76" s="261"/>
      <c r="H76" s="261"/>
      <c r="I76" s="261"/>
      <c r="J76" s="261"/>
      <c r="K76" s="261"/>
      <c r="L76" s="261"/>
      <c r="M76" s="261"/>
      <c r="N76" s="261"/>
      <c r="O76" s="261"/>
      <c r="P76" s="260"/>
    </row>
    <row r="77" spans="1:16" ht="15.75" customHeight="1">
      <c r="A77" s="261"/>
      <c r="B77" s="261"/>
      <c r="C77" s="261"/>
      <c r="D77" s="261"/>
      <c r="E77" s="261"/>
      <c r="F77" s="261"/>
      <c r="G77" s="261"/>
      <c r="H77" s="261"/>
      <c r="I77" s="261"/>
      <c r="J77" s="261"/>
      <c r="K77" s="261"/>
      <c r="L77" s="261"/>
      <c r="M77" s="261"/>
      <c r="N77" s="261"/>
      <c r="O77" s="261"/>
      <c r="P77" s="260"/>
    </row>
    <row r="78" spans="1:16" ht="15.75" customHeight="1">
      <c r="A78" s="174"/>
      <c r="B78" s="174"/>
      <c r="C78" s="174"/>
      <c r="D78" s="174"/>
      <c r="E78" s="174"/>
      <c r="F78" s="174"/>
      <c r="G78" s="174"/>
      <c r="H78" s="174"/>
      <c r="I78" s="174"/>
      <c r="J78" s="174"/>
      <c r="K78" s="174"/>
      <c r="L78" s="174"/>
      <c r="M78" s="174"/>
      <c r="N78" s="174"/>
      <c r="O78" s="174"/>
    </row>
    <row r="79" spans="1:16" ht="15.75" customHeight="1">
      <c r="A79" s="174"/>
      <c r="B79" s="174"/>
      <c r="C79" s="174"/>
      <c r="D79" s="174"/>
      <c r="E79" s="174"/>
      <c r="F79" s="174"/>
      <c r="G79" s="174"/>
      <c r="H79" s="174"/>
      <c r="I79" s="174"/>
      <c r="J79" s="174"/>
      <c r="K79" s="174"/>
      <c r="L79" s="174"/>
      <c r="M79" s="174"/>
      <c r="N79" s="174"/>
      <c r="O79" s="174"/>
    </row>
    <row r="80" spans="1:16" ht="15.75" customHeight="1">
      <c r="A80" s="174"/>
      <c r="B80" s="174"/>
      <c r="C80" s="174"/>
      <c r="D80" s="174"/>
      <c r="E80" s="174"/>
      <c r="F80" s="174"/>
      <c r="G80" s="174"/>
      <c r="H80" s="174"/>
      <c r="I80" s="174"/>
      <c r="J80" s="174"/>
      <c r="K80" s="174"/>
      <c r="L80" s="174"/>
      <c r="M80" s="174"/>
      <c r="N80" s="174"/>
      <c r="O80" s="174"/>
    </row>
    <row r="81" spans="1:15" ht="15.75" customHeight="1">
      <c r="A81" s="174"/>
      <c r="B81" s="174"/>
      <c r="C81" s="174"/>
      <c r="D81" s="174"/>
      <c r="E81" s="174"/>
      <c r="F81" s="174"/>
      <c r="G81" s="174"/>
      <c r="H81" s="174"/>
      <c r="I81" s="174"/>
      <c r="J81" s="174"/>
      <c r="K81" s="174"/>
      <c r="L81" s="174"/>
      <c r="M81" s="174"/>
      <c r="N81" s="174"/>
      <c r="O81" s="174"/>
    </row>
    <row r="82" spans="1:15" ht="15.75" customHeight="1">
      <c r="A82" s="174"/>
      <c r="B82" s="174"/>
      <c r="C82" s="174"/>
      <c r="D82" s="174"/>
      <c r="E82" s="174"/>
      <c r="F82" s="174"/>
      <c r="G82" s="174"/>
      <c r="H82" s="174"/>
      <c r="I82" s="174"/>
      <c r="J82" s="174"/>
      <c r="K82" s="174"/>
      <c r="L82" s="174"/>
      <c r="M82" s="174"/>
      <c r="N82" s="174"/>
      <c r="O82" s="174"/>
    </row>
    <row r="83" spans="1:15" ht="15.75" customHeight="1">
      <c r="A83" s="174"/>
      <c r="B83" s="174"/>
      <c r="C83" s="174"/>
      <c r="D83" s="174"/>
      <c r="E83" s="174"/>
      <c r="F83" s="174"/>
      <c r="G83" s="174"/>
      <c r="H83" s="174"/>
      <c r="I83" s="174"/>
      <c r="J83" s="174"/>
      <c r="K83" s="174"/>
      <c r="L83" s="174"/>
      <c r="M83" s="174"/>
      <c r="N83" s="174"/>
      <c r="O83" s="174"/>
    </row>
    <row r="84" spans="1:15" ht="15.75" customHeight="1">
      <c r="A84" s="174"/>
      <c r="B84" s="174"/>
      <c r="C84" s="174"/>
      <c r="D84" s="174"/>
      <c r="E84" s="174"/>
      <c r="F84" s="174"/>
      <c r="G84" s="174"/>
      <c r="H84" s="174"/>
      <c r="I84" s="174"/>
      <c r="J84" s="174"/>
      <c r="K84" s="174"/>
      <c r="L84" s="174"/>
      <c r="M84" s="174"/>
      <c r="N84" s="174"/>
      <c r="O84" s="174"/>
    </row>
    <row r="85" spans="1:15" ht="15.75" customHeight="1">
      <c r="A85" s="174"/>
      <c r="B85" s="174"/>
      <c r="C85" s="174"/>
      <c r="D85" s="174"/>
      <c r="E85" s="174"/>
      <c r="F85" s="174"/>
      <c r="G85" s="174"/>
      <c r="H85" s="174"/>
      <c r="I85" s="174"/>
      <c r="J85" s="174"/>
      <c r="K85" s="174"/>
      <c r="L85" s="174"/>
      <c r="M85" s="174"/>
      <c r="N85" s="174"/>
      <c r="O85" s="174"/>
    </row>
    <row r="86" spans="1:15" ht="15.75" customHeight="1">
      <c r="A86" s="174"/>
      <c r="B86" s="174"/>
      <c r="C86" s="174"/>
      <c r="D86" s="174"/>
      <c r="E86" s="174"/>
      <c r="F86" s="174"/>
      <c r="G86" s="174"/>
      <c r="H86" s="174"/>
      <c r="I86" s="174"/>
      <c r="J86" s="174"/>
      <c r="K86" s="174"/>
      <c r="L86" s="174"/>
      <c r="M86" s="174"/>
      <c r="N86" s="174"/>
      <c r="O86" s="174"/>
    </row>
  </sheetData>
  <mergeCells count="5">
    <mergeCell ref="A1:J1"/>
    <mergeCell ref="A2:J2"/>
    <mergeCell ref="A28:B28"/>
    <mergeCell ref="I3:J3"/>
    <mergeCell ref="H4:J4"/>
  </mergeCells>
  <phoneticPr fontId="8" type="noConversion"/>
  <printOptions horizontalCentered="1"/>
  <pageMargins left="0.59055118110236227" right="0.59055118110236227" top="0.86614173228346458" bottom="0.86614173228346458" header="0.47244094488188981" footer="0.59055118110236227"/>
  <pageSetup paperSize="9" fitToHeight="0" orientation="landscape" blackAndWhite="1" horizontalDpi="4294967292" r:id="rId1"/>
  <headerFooter scaleWithDoc="0">
    <oddFooter>&amp;L&amp;"宋体,常规"&amp;11被评估单位填表人：
填表日期：2015年  月&amp;R&amp;"宋体,常规"&amp;11评估人员：</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C26"/>
  <sheetViews>
    <sheetView showFormulas="1" workbookViewId="0">
      <selection activeCell="C1" sqref="C1"/>
    </sheetView>
  </sheetViews>
  <sheetFormatPr defaultColWidth="8.25" defaultRowHeight="12.75"/>
  <cols>
    <col min="1" max="1" width="26.875" style="4" customWidth="1"/>
    <col min="2" max="2" width="1.25" style="4" customWidth="1"/>
    <col min="3" max="3" width="28.875" style="4" customWidth="1"/>
    <col min="4" max="16384" width="8.25" style="4"/>
  </cols>
  <sheetData>
    <row r="1" spans="1:3" ht="15.75">
      <c r="A1" t="s">
        <v>26</v>
      </c>
    </row>
    <row r="2" spans="1:3" ht="13.5" thickBot="1">
      <c r="A2" s="3" t="s">
        <v>14</v>
      </c>
    </row>
    <row r="3" spans="1:3" ht="13.5" thickBot="1">
      <c r="A3" s="5" t="s">
        <v>15</v>
      </c>
      <c r="C3" s="6" t="s">
        <v>16</v>
      </c>
    </row>
    <row r="4" spans="1:3">
      <c r="A4" s="5">
        <v>3</v>
      </c>
    </row>
    <row r="6" spans="1:3" ht="13.5" thickBot="1"/>
    <row r="7" spans="1:3" ht="14.25">
      <c r="A7" s="7" t="s">
        <v>17</v>
      </c>
    </row>
    <row r="8" spans="1:3">
      <c r="A8" s="8" t="s">
        <v>18</v>
      </c>
    </row>
    <row r="9" spans="1:3" ht="14.25">
      <c r="A9" s="9" t="s">
        <v>19</v>
      </c>
    </row>
    <row r="10" spans="1:3">
      <c r="A10" s="8" t="s">
        <v>20</v>
      </c>
    </row>
    <row r="11" spans="1:3" ht="15" thickBot="1">
      <c r="A11" s="10" t="s">
        <v>21</v>
      </c>
    </row>
    <row r="13" spans="1:3" ht="13.5" thickBot="1"/>
    <row r="14" spans="1:3" ht="13.5" thickBot="1">
      <c r="A14" s="6" t="s">
        <v>22</v>
      </c>
    </row>
    <row r="16" spans="1:3" ht="13.5" thickBot="1"/>
    <row r="17" spans="1:3" ht="13.5" thickBot="1">
      <c r="C17" s="6" t="s">
        <v>23</v>
      </c>
    </row>
    <row r="20" spans="1:3">
      <c r="A20" s="11" t="s">
        <v>24</v>
      </c>
    </row>
    <row r="26" spans="1:3" ht="13.5" thickBot="1">
      <c r="C26" s="12" t="s">
        <v>25</v>
      </c>
    </row>
  </sheetData>
  <sheetProtection password="8863" sheet="1" objects="1"/>
  <phoneticPr fontId="4"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89</vt:i4>
      </vt:variant>
      <vt:variant>
        <vt:lpstr>命名范围</vt:lpstr>
      </vt:variant>
      <vt:variant>
        <vt:i4>137</vt:i4>
      </vt:variant>
    </vt:vector>
  </HeadingPairs>
  <TitlesOfParts>
    <vt:vector size="226" baseType="lpstr">
      <vt:lpstr>NPVYKY</vt:lpstr>
      <vt:lpstr>资产负债表(旧)</vt:lpstr>
      <vt:lpstr>公用信息</vt:lpstr>
      <vt:lpstr>报告用表</vt:lpstr>
      <vt:lpstr>资产负债表（中汇）</vt:lpstr>
      <vt:lpstr>资产负债表（天健）</vt:lpstr>
      <vt:lpstr>3-流动汇总</vt:lpstr>
      <vt:lpstr>表3-1货币汇总表</vt:lpstr>
      <vt:lpstr>3-1-1现金</vt:lpstr>
      <vt:lpstr>3-1-2银行存款</vt:lpstr>
      <vt:lpstr>3-1-3其他货币资金</vt:lpstr>
      <vt:lpstr>3-2交易性金融资产汇总</vt:lpstr>
      <vt:lpstr>3-2-1交易性-股票</vt:lpstr>
      <vt:lpstr>3-2-2交易性-债券</vt:lpstr>
      <vt:lpstr>3-2-3交易性-基金</vt:lpstr>
      <vt:lpstr>3-3应收票据</vt:lpstr>
      <vt:lpstr>3-4应收账款</vt:lpstr>
      <vt:lpstr>3-5预付款项</vt:lpstr>
      <vt:lpstr>3-6应收利息</vt:lpstr>
      <vt:lpstr>3-7应收股利</vt:lpstr>
      <vt:lpstr>3-8其他应收款</vt:lpstr>
      <vt:lpstr>3-9存货汇总</vt:lpstr>
      <vt:lpstr>3-9-1材料采购（在途物资）</vt:lpstr>
      <vt:lpstr>3-9-2原材料</vt:lpstr>
      <vt:lpstr>3-9-3在库周转材料</vt:lpstr>
      <vt:lpstr>3-9-4委托加工物资</vt:lpstr>
      <vt:lpstr>3-9-5产成品（库存商品）</vt:lpstr>
      <vt:lpstr>3-9-6在产品（自制半成品）</vt:lpstr>
      <vt:lpstr>3-9-7发出商品</vt:lpstr>
      <vt:lpstr>3-9-8在用周转材料</vt:lpstr>
      <vt:lpstr>3-10一年到期非流动资产</vt:lpstr>
      <vt:lpstr>3-11其他流动资产</vt:lpstr>
      <vt:lpstr>4-1可供出售金融资产汇总</vt:lpstr>
      <vt:lpstr>4-1-1可出售-股票</vt:lpstr>
      <vt:lpstr>4-1-2可出售-债券</vt:lpstr>
      <vt:lpstr>4-1-3可出售-其他</vt:lpstr>
      <vt:lpstr>4-2持有到期投资</vt:lpstr>
      <vt:lpstr>4-3长期应收</vt:lpstr>
      <vt:lpstr>4-4股权投资</vt:lpstr>
      <vt:lpstr>4-5-1投资性房地产</vt:lpstr>
      <vt:lpstr>4-5-2投资性房地产</vt:lpstr>
      <vt:lpstr>4-5-3投资性地产</vt:lpstr>
      <vt:lpstr>4-5-4投资性地产</vt:lpstr>
      <vt:lpstr>4-6-1房屋建筑物</vt:lpstr>
      <vt:lpstr>4-6-2构筑物</vt:lpstr>
      <vt:lpstr>4-6-3管道沟槽</vt:lpstr>
      <vt:lpstr>4-6-4机器设备（汇总）</vt:lpstr>
      <vt:lpstr>机器设备</vt:lpstr>
      <vt:lpstr>4-6-5车辆</vt:lpstr>
      <vt:lpstr>4-6-6电子设备</vt:lpstr>
      <vt:lpstr>4-6-7土地</vt:lpstr>
      <vt:lpstr>4-7在建工程汇总</vt:lpstr>
      <vt:lpstr>4-7-1在建（土建）</vt:lpstr>
      <vt:lpstr>4-7-2在建（设备）</vt:lpstr>
      <vt:lpstr>4-8工程物资</vt:lpstr>
      <vt:lpstr>4-9固定资产清理</vt:lpstr>
      <vt:lpstr>4-10生产性生物资产</vt:lpstr>
      <vt:lpstr>4-11油气资产</vt:lpstr>
      <vt:lpstr>4-12无形资产汇总</vt:lpstr>
      <vt:lpstr>4-12-1无形-土地</vt:lpstr>
      <vt:lpstr>4-12-2无形-矿业权</vt:lpstr>
      <vt:lpstr>4-12-3无形-其他</vt:lpstr>
      <vt:lpstr>4-13开发支出</vt:lpstr>
      <vt:lpstr>4-14商誉</vt:lpstr>
      <vt:lpstr>4-15长期待摊费用</vt:lpstr>
      <vt:lpstr>4-16递延所得税资产</vt:lpstr>
      <vt:lpstr>4-17其他非流动资产</vt:lpstr>
      <vt:lpstr>5-流动负债汇总</vt:lpstr>
      <vt:lpstr>5-1短期借款</vt:lpstr>
      <vt:lpstr>5-2交易性金融负债</vt:lpstr>
      <vt:lpstr>5-3应付票据</vt:lpstr>
      <vt:lpstr>5-4应付账款</vt:lpstr>
      <vt:lpstr>5-5预收款项</vt:lpstr>
      <vt:lpstr>5-6职工薪酬</vt:lpstr>
      <vt:lpstr>5-7应交税费</vt:lpstr>
      <vt:lpstr>5-8应付利息</vt:lpstr>
      <vt:lpstr>5-9应付股利（利润）</vt:lpstr>
      <vt:lpstr>5-10其他应付款</vt:lpstr>
      <vt:lpstr>5-11一年到期非流动负债</vt:lpstr>
      <vt:lpstr>5-12其他流动负债</vt:lpstr>
      <vt:lpstr>6-非流动负债汇总 </vt:lpstr>
      <vt:lpstr>6-1长期借款</vt:lpstr>
      <vt:lpstr>6-2应付债券</vt:lpstr>
      <vt:lpstr>6-3长期应付款</vt:lpstr>
      <vt:lpstr>6-4专项应付款</vt:lpstr>
      <vt:lpstr>6-5预计负债</vt:lpstr>
      <vt:lpstr>6-6递延所得税负债</vt:lpstr>
      <vt:lpstr>6-7其他非流动负债</vt:lpstr>
      <vt:lpstr>净资产汇总</vt:lpstr>
      <vt:lpstr>'3-10一年到期非流动资产'!Print_Area</vt:lpstr>
      <vt:lpstr>'3-1-2银行存款'!Print_Area</vt:lpstr>
      <vt:lpstr>'3-1-3其他货币资金'!Print_Area</vt:lpstr>
      <vt:lpstr>'3-2-1交易性-股票'!Print_Area</vt:lpstr>
      <vt:lpstr>'3-2-2交易性-债券'!Print_Area</vt:lpstr>
      <vt:lpstr>'3-2-3交易性-基金'!Print_Area</vt:lpstr>
      <vt:lpstr>'3-3应收票据'!Print_Area</vt:lpstr>
      <vt:lpstr>'3-4应收账款'!Print_Area</vt:lpstr>
      <vt:lpstr>'3-5预付款项'!Print_Area</vt:lpstr>
      <vt:lpstr>'3-6应收利息'!Print_Area</vt:lpstr>
      <vt:lpstr>'3-7应收股利'!Print_Area</vt:lpstr>
      <vt:lpstr>'3-8其他应收款'!Print_Area</vt:lpstr>
      <vt:lpstr>'3-9-1材料采购（在途物资）'!Print_Area</vt:lpstr>
      <vt:lpstr>'3-9-2原材料'!Print_Area</vt:lpstr>
      <vt:lpstr>'3-9-3在库周转材料'!Print_Area</vt:lpstr>
      <vt:lpstr>'3-9-4委托加工物资'!Print_Area</vt:lpstr>
      <vt:lpstr>'3-9-5产成品（库存商品）'!Print_Area</vt:lpstr>
      <vt:lpstr>'3-9-6在产品（自制半成品）'!Print_Area</vt:lpstr>
      <vt:lpstr>'3-9-7发出商品'!Print_Area</vt:lpstr>
      <vt:lpstr>'3-9-8在用周转材料'!Print_Area</vt:lpstr>
      <vt:lpstr>'4-10生产性生物资产'!Print_Area</vt:lpstr>
      <vt:lpstr>'4-1-1可出售-股票'!Print_Area</vt:lpstr>
      <vt:lpstr>'4-11油气资产'!Print_Area</vt:lpstr>
      <vt:lpstr>'4-12-1无形-土地'!Print_Area</vt:lpstr>
      <vt:lpstr>'4-12-2无形-矿业权'!Print_Area</vt:lpstr>
      <vt:lpstr>'4-12-3无形-其他'!Print_Area</vt:lpstr>
      <vt:lpstr>'4-1-2可出售-债券'!Print_Area</vt:lpstr>
      <vt:lpstr>'4-13开发支出'!Print_Area</vt:lpstr>
      <vt:lpstr>'4-1-3可出售-其他'!Print_Area</vt:lpstr>
      <vt:lpstr>'4-14商誉'!Print_Area</vt:lpstr>
      <vt:lpstr>'4-15长期待摊费用'!Print_Area</vt:lpstr>
      <vt:lpstr>'4-16递延所得税资产'!Print_Area</vt:lpstr>
      <vt:lpstr>'4-17其他非流动资产'!Print_Area</vt:lpstr>
      <vt:lpstr>'4-2持有到期投资'!Print_Area</vt:lpstr>
      <vt:lpstr>'4-3长期应收'!Print_Area</vt:lpstr>
      <vt:lpstr>'4-4股权投资'!Print_Area</vt:lpstr>
      <vt:lpstr>'4-5-1投资性房地产'!Print_Area</vt:lpstr>
      <vt:lpstr>'4-5-2投资性房地产'!Print_Area</vt:lpstr>
      <vt:lpstr>'4-5-3投资性地产'!Print_Area</vt:lpstr>
      <vt:lpstr>'4-6-1房屋建筑物'!Print_Area</vt:lpstr>
      <vt:lpstr>'4-6-2构筑物'!Print_Area</vt:lpstr>
      <vt:lpstr>'4-6-3管道沟槽'!Print_Area</vt:lpstr>
      <vt:lpstr>'4-6-4机器设备（汇总）'!Print_Area</vt:lpstr>
      <vt:lpstr>'4-6-5车辆'!Print_Area</vt:lpstr>
      <vt:lpstr>'4-6-6电子设备'!Print_Area</vt:lpstr>
      <vt:lpstr>'4-6-7土地'!Print_Area</vt:lpstr>
      <vt:lpstr>'4-7-1在建（土建）'!Print_Area</vt:lpstr>
      <vt:lpstr>'4-7-2在建（设备）'!Print_Area</vt:lpstr>
      <vt:lpstr>'4-9固定资产清理'!Print_Area</vt:lpstr>
      <vt:lpstr>'5-12其他流动负债'!Print_Area</vt:lpstr>
      <vt:lpstr>'5-1短期借款'!Print_Area</vt:lpstr>
      <vt:lpstr>'5-3应付票据'!Print_Area</vt:lpstr>
      <vt:lpstr>'5-4应付账款'!Print_Area</vt:lpstr>
      <vt:lpstr>'5-5预收款项'!Print_Area</vt:lpstr>
      <vt:lpstr>'5-6职工薪酬'!Print_Area</vt:lpstr>
      <vt:lpstr>'6-4专项应付款'!Print_Area</vt:lpstr>
      <vt:lpstr>'6-5预计负债'!Print_Area</vt:lpstr>
      <vt:lpstr>'6-6递延所得税负债'!Print_Area</vt:lpstr>
      <vt:lpstr>'6-7其他非流动负债'!Print_Area</vt:lpstr>
      <vt:lpstr>'3-10一年到期非流动资产'!Print_Titles</vt:lpstr>
      <vt:lpstr>'3-11其他流动资产'!Print_Titles</vt:lpstr>
      <vt:lpstr>'3-1-1现金'!Print_Titles</vt:lpstr>
      <vt:lpstr>'3-1-2银行存款'!Print_Titles</vt:lpstr>
      <vt:lpstr>'3-1-3其他货币资金'!Print_Titles</vt:lpstr>
      <vt:lpstr>'3-2-1交易性-股票'!Print_Titles</vt:lpstr>
      <vt:lpstr>'3-2-2交易性-债券'!Print_Titles</vt:lpstr>
      <vt:lpstr>'3-2-3交易性-基金'!Print_Titles</vt:lpstr>
      <vt:lpstr>'3-2交易性金融资产汇总'!Print_Titles</vt:lpstr>
      <vt:lpstr>'3-3应收票据'!Print_Titles</vt:lpstr>
      <vt:lpstr>'3-4应收账款'!Print_Titles</vt:lpstr>
      <vt:lpstr>'3-5预付款项'!Print_Titles</vt:lpstr>
      <vt:lpstr>'3-6应收利息'!Print_Titles</vt:lpstr>
      <vt:lpstr>'3-7应收股利'!Print_Titles</vt:lpstr>
      <vt:lpstr>'3-8其他应收款'!Print_Titles</vt:lpstr>
      <vt:lpstr>'3-9-1材料采购（在途物资）'!Print_Titles</vt:lpstr>
      <vt:lpstr>'3-9-2原材料'!Print_Titles</vt:lpstr>
      <vt:lpstr>'3-9-3在库周转材料'!Print_Titles</vt:lpstr>
      <vt:lpstr>'3-9-4委托加工物资'!Print_Titles</vt:lpstr>
      <vt:lpstr>'3-9-5产成品（库存商品）'!Print_Titles</vt:lpstr>
      <vt:lpstr>'3-9-6在产品（自制半成品）'!Print_Titles</vt:lpstr>
      <vt:lpstr>'3-9-7发出商品'!Print_Titles</vt:lpstr>
      <vt:lpstr>'3-9-8在用周转材料'!Print_Titles</vt:lpstr>
      <vt:lpstr>'3-9存货汇总'!Print_Titles</vt:lpstr>
      <vt:lpstr>'4-10生产性生物资产'!Print_Titles</vt:lpstr>
      <vt:lpstr>'4-1-1可出售-股票'!Print_Titles</vt:lpstr>
      <vt:lpstr>'4-11油气资产'!Print_Titles</vt:lpstr>
      <vt:lpstr>'4-12-1无形-土地'!Print_Titles</vt:lpstr>
      <vt:lpstr>'4-12-2无形-矿业权'!Print_Titles</vt:lpstr>
      <vt:lpstr>'4-12-3无形-其他'!Print_Titles</vt:lpstr>
      <vt:lpstr>'4-1-2可出售-债券'!Print_Titles</vt:lpstr>
      <vt:lpstr>'4-12无形资产汇总'!Print_Titles</vt:lpstr>
      <vt:lpstr>'4-13开发支出'!Print_Titles</vt:lpstr>
      <vt:lpstr>'4-1-3可出售-其他'!Print_Titles</vt:lpstr>
      <vt:lpstr>'4-14商誉'!Print_Titles</vt:lpstr>
      <vt:lpstr>'4-15长期待摊费用'!Print_Titles</vt:lpstr>
      <vt:lpstr>'4-16递延所得税资产'!Print_Titles</vt:lpstr>
      <vt:lpstr>'4-17其他非流动资产'!Print_Titles</vt:lpstr>
      <vt:lpstr>'4-1可供出售金融资产汇总'!Print_Titles</vt:lpstr>
      <vt:lpstr>'4-2持有到期投资'!Print_Titles</vt:lpstr>
      <vt:lpstr>'4-3长期应收'!Print_Titles</vt:lpstr>
      <vt:lpstr>'4-4股权投资'!Print_Titles</vt:lpstr>
      <vt:lpstr>'4-5-1投资性房地产'!Print_Titles</vt:lpstr>
      <vt:lpstr>'4-5-2投资性房地产'!Print_Titles</vt:lpstr>
      <vt:lpstr>'4-5-3投资性地产'!Print_Titles</vt:lpstr>
      <vt:lpstr>'4-5-4投资性地产'!Print_Titles</vt:lpstr>
      <vt:lpstr>'4-6-1房屋建筑物'!Print_Titles</vt:lpstr>
      <vt:lpstr>'4-6-2构筑物'!Print_Titles</vt:lpstr>
      <vt:lpstr>'4-6-3管道沟槽'!Print_Titles</vt:lpstr>
      <vt:lpstr>'4-6-4机器设备（汇总）'!Print_Titles</vt:lpstr>
      <vt:lpstr>'4-6-5车辆'!Print_Titles</vt:lpstr>
      <vt:lpstr>'4-6-6电子设备'!Print_Titles</vt:lpstr>
      <vt:lpstr>'4-6-7土地'!Print_Titles</vt:lpstr>
      <vt:lpstr>'4-7-1在建（土建）'!Print_Titles</vt:lpstr>
      <vt:lpstr>'4-7-2在建（设备）'!Print_Titles</vt:lpstr>
      <vt:lpstr>'4-7在建工程汇总'!Print_Titles</vt:lpstr>
      <vt:lpstr>'4-8工程物资'!Print_Titles</vt:lpstr>
      <vt:lpstr>'4-9固定资产清理'!Print_Titles</vt:lpstr>
      <vt:lpstr>'5-10其他应付款'!Print_Titles</vt:lpstr>
      <vt:lpstr>'5-11一年到期非流动负债'!Print_Titles</vt:lpstr>
      <vt:lpstr>'5-12其他流动负债'!Print_Titles</vt:lpstr>
      <vt:lpstr>'5-2交易性金融负债'!Print_Titles</vt:lpstr>
      <vt:lpstr>'5-3应付票据'!Print_Titles</vt:lpstr>
      <vt:lpstr>'5-4应付账款'!Print_Titles</vt:lpstr>
      <vt:lpstr>'5-5预收款项'!Print_Titles</vt:lpstr>
      <vt:lpstr>'5-6职工薪酬'!Print_Titles</vt:lpstr>
      <vt:lpstr>'5-7应交税费'!Print_Titles</vt:lpstr>
      <vt:lpstr>'5-8应付利息'!Print_Titles</vt:lpstr>
      <vt:lpstr>'5-9应付股利（利润）'!Print_Titles</vt:lpstr>
      <vt:lpstr>'5-流动负债汇总'!Print_Titles</vt:lpstr>
      <vt:lpstr>'6-1长期借款'!Print_Titles</vt:lpstr>
      <vt:lpstr>'6-2应付债券'!Print_Titles</vt:lpstr>
      <vt:lpstr>'6-3长期应付款'!Print_Titles</vt:lpstr>
      <vt:lpstr>'6-4专项应付款'!Print_Titles</vt:lpstr>
      <vt:lpstr>'6-5预计负债'!Print_Titles</vt:lpstr>
      <vt:lpstr>'6-6递延所得税负债'!Print_Titles</vt:lpstr>
      <vt:lpstr>'6-7其他非流动负债'!Print_Titles</vt:lpstr>
      <vt:lpstr>'6-非流动负债汇总 '!Print_Titles</vt:lpstr>
    </vt:vector>
  </TitlesOfParts>
  <Company>conqueror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新版通用申报表</dc:title>
  <dc:creator>Seaman</dc:creator>
  <cp:lastModifiedBy>刘 欣</cp:lastModifiedBy>
  <cp:lastPrinted>2018-09-29T09:11:12Z</cp:lastPrinted>
  <dcterms:created xsi:type="dcterms:W3CDTF">1999-04-07T08:44:02Z</dcterms:created>
  <dcterms:modified xsi:type="dcterms:W3CDTF">2019-04-01T01:49:15Z</dcterms:modified>
</cp:coreProperties>
</file>